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7A9" lockStructure="1"/>
  <bookViews>
    <workbookView windowWidth="26880" windowHeight="12360" tabRatio="792"/>
  </bookViews>
  <sheets>
    <sheet name="应聘报名表（个人填写）" sheetId="1" r:id="rId1"/>
    <sheet name="自动统计信息（请勿填写）" sheetId="4" r:id="rId2"/>
    <sheet name="信息转置专用（请勿删除）" sheetId="2" state="hidden" r:id="rId3"/>
    <sheet name="自动统计信息（请勿填写）3" sheetId="3" state="hidden" r:id="rId4"/>
  </sheets>
  <definedNames>
    <definedName name="_xlnm.Print_Area" localSheetId="2">'信息转置专用（请勿删除）'!$A$1:$I$55</definedName>
    <definedName name="_xlnm.Print_Area" localSheetId="1">'自动统计信息（请勿填写）'!$A$1:$AB$3</definedName>
  </definedNames>
  <calcPr calcId="144525" concurrentCalc="0"/>
</workbook>
</file>

<file path=xl/sharedStrings.xml><?xml version="1.0" encoding="utf-8"?>
<sst xmlns="http://schemas.openxmlformats.org/spreadsheetml/2006/main" count="223" uniqueCount="108">
  <si>
    <t>川仪股份应聘报名表</t>
  </si>
  <si>
    <t>应聘单位</t>
  </si>
  <si>
    <t>重庆川仪自动化股份有限公司</t>
  </si>
  <si>
    <t>应聘岗位</t>
  </si>
  <si>
    <t>是否服从调配</t>
  </si>
  <si>
    <t>一、基本信息</t>
  </si>
  <si>
    <t>姓名</t>
  </si>
  <si>
    <t>性别</t>
  </si>
  <si>
    <t>出生日期及年龄</t>
  </si>
  <si>
    <r>
      <rPr>
        <sz val="14"/>
        <color rgb="FF000000"/>
        <rFont val="宋体"/>
        <charset val="134"/>
      </rPr>
      <t xml:space="preserve">照片粘贴处
</t>
    </r>
    <r>
      <rPr>
        <sz val="14"/>
        <color rgb="FFFF0000"/>
        <rFont val="宋体"/>
        <charset val="134"/>
      </rPr>
      <t>（近期免冠照）</t>
    </r>
  </si>
  <si>
    <t>身高、体重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</si>
  <si>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</si>
  <si>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</si>
  <si>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</si>
  <si>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</si>
  <si>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</si>
  <si>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</si>
  <si>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</si>
  <si>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</si>
  <si>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</si>
  <si>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</si>
  <si>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现工作地点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</si>
  <si>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</si>
  <si>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</si>
  <si>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</si>
  <si>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</si>
  <si>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</si>
  <si>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</si>
  <si>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rgb="FF000000"/>
        <rFont val="宋体"/>
        <charset val="134"/>
      </rPr>
      <t>三、教育经历</t>
    </r>
    <r>
      <rPr>
        <b/>
        <sz val="12"/>
        <color rgb="FFFF0000"/>
        <rFont val="宋体"/>
        <charset val="134"/>
      </rPr>
      <t>（按学历由高到低填写）</t>
    </r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</si>
  <si>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</si>
  <si>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</si>
  <si>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</si>
  <si>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</si>
  <si>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</si>
  <si>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</si>
  <si>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</si>
  <si>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在职教育经历</t>
  </si>
  <si>
    <r>
      <rPr>
        <b/>
        <sz val="12"/>
        <color rgb="FF000000"/>
        <rFont val="宋体"/>
        <charset val="134"/>
      </rPr>
      <t>四、工作经历</t>
    </r>
    <r>
      <rPr>
        <b/>
        <sz val="12"/>
        <color rgb="FFFF0000"/>
        <rFont val="宋体"/>
        <charset val="134"/>
      </rPr>
      <t>（按起止时间从最近的经历填起，工作经历需完整且连续，中间不应出现时间中断情况，可填写待业等）</t>
    </r>
  </si>
  <si>
    <t>序号</t>
  </si>
  <si>
    <t>工作单位及用工性质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</si>
  <si>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</si>
  <si>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</si>
  <si>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</si>
  <si>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</si>
  <si>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</si>
  <si>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</si>
  <si>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</si>
  <si>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</si>
  <si>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</si>
  <si>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</si>
  <si>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</si>
  <si>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</si>
  <si>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</si>
  <si>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</si>
  <si>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2023年</t>
  </si>
  <si>
    <t>2022年</t>
  </si>
  <si>
    <t>2021年</t>
  </si>
  <si>
    <t>2020年</t>
  </si>
  <si>
    <t>2019年</t>
  </si>
  <si>
    <r>
      <rPr>
        <b/>
        <sz val="12"/>
        <color rgb="FF000000"/>
        <rFont val="宋体"/>
        <charset val="134"/>
      </rPr>
      <t>七、家庭主要成员及重要社会关系</t>
    </r>
    <r>
      <rPr>
        <sz val="12"/>
        <color rgb="FFFF0000"/>
        <rFont val="宋体"/>
        <charset val="134"/>
      </rPr>
      <t>（依次写明配偶、子女、配偶双方父母、本人兄弟姐妹等。</t>
    </r>
    <r>
      <rPr>
        <b/>
        <sz val="12"/>
        <color rgb="FFFF0000"/>
        <rFont val="宋体"/>
        <charset val="134"/>
      </rPr>
      <t>若有亲属在川仪体系（含上级及下属单位）任职的，必须填写并一一列明</t>
    </r>
    <r>
      <rPr>
        <sz val="12"/>
        <color rgb="FFFF0000"/>
        <rFont val="宋体"/>
        <charset val="134"/>
      </rPr>
      <t>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</si>
  <si>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</si>
  <si>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</si>
  <si>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</si>
  <si>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</si>
  <si>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</si>
  <si>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</si>
  <si>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r>
      <rPr>
        <b/>
        <sz val="14"/>
        <color rgb="FFFF0000"/>
        <rFont val="宋体"/>
        <charset val="134"/>
      </rPr>
      <t>本人承诺：
   以上填报内容及所提供应聘材料（个人证件扫描件）真实、准确、完整，不存在任何虚假记载、误导性陈述或重大遗漏，不存在任职回避情形。若入职后发现虚假信息，本人承诺承担全部责任，贵司有权与本人解除劳动合同且不支付解除合同的经济补偿金。
                                                                                          承诺人：</t>
    </r>
    <r>
      <rPr>
        <b/>
        <u/>
        <sz val="14"/>
        <color rgb="FFFF0000"/>
        <rFont val="宋体"/>
        <charset val="134"/>
      </rPr>
      <t xml:space="preserve">                      </t>
    </r>
    <r>
      <rPr>
        <b/>
        <sz val="14"/>
        <color rgb="FFFF0000"/>
        <rFont val="宋体"/>
        <charset val="134"/>
      </rPr>
      <t xml:space="preserve"> 
                                                                                          日  期：</t>
    </r>
    <r>
      <rPr>
        <b/>
        <u/>
        <sz val="14"/>
        <color rgb="FFFF0000"/>
        <rFont val="宋体"/>
        <charset val="134"/>
      </rPr>
      <t xml:space="preserve">                      </t>
    </r>
  </si>
  <si>
    <t>应聘人员基本信息汇总表</t>
  </si>
  <si>
    <t>出生年月（年龄）</t>
  </si>
  <si>
    <t>最高学历</t>
  </si>
  <si>
    <t>应聘岗位专业工作年限</t>
  </si>
  <si>
    <t>现职务/岗位</t>
  </si>
  <si>
    <t>现年收入
（税前，万元/年）</t>
  </si>
  <si>
    <t>期望年收入
（税前，万元/年）</t>
  </si>
  <si>
    <t>职称/职业资格</t>
  </si>
  <si>
    <t>工作经历</t>
  </si>
  <si>
    <t>重大项目经历</t>
  </si>
  <si>
    <t>获奖情况</t>
  </si>
  <si>
    <t>备注</t>
  </si>
  <si>
    <t>主要家庭成员情况</t>
  </si>
  <si>
    <t>应聘报名表</t>
  </si>
  <si>
    <t>博士研究生</t>
  </si>
  <si>
    <t>粘贴登记照</t>
  </si>
  <si>
    <t>硕士研究生</t>
  </si>
  <si>
    <t>民族</t>
  </si>
  <si>
    <t>本科</t>
  </si>
  <si>
    <t>大专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</si>
  <si>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</si>
  <si>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</si>
  <si>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</si>
  <si>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专业</t>
  </si>
  <si>
    <t>最高学历信息处理</t>
  </si>
  <si>
    <t>全日制教育经历单条</t>
  </si>
  <si>
    <t>全日制教育合并</t>
  </si>
  <si>
    <t>在职教育经历合并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</si>
  <si>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</si>
  <si>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工作单位</t>
  </si>
  <si>
    <t>工作部门、岗位及职务</t>
  </si>
  <si>
    <t>主要职责及业绩</t>
  </si>
  <si>
    <t>工作经历单条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</si>
  <si>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</si>
  <si>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</si>
  <si>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奖惩情况（限与工作内容相关的个人获奖，项目获奖的写明本人在项目中的排名，且写明授予单位）</t>
  </si>
  <si>
    <t>获奖情况单条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</si>
  <si>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</si>
  <si>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</si>
  <si>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</si>
  <si>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英语能力</t>
  </si>
</sst>
</file>

<file path=xl/styles.xml><?xml version="1.0" encoding="utf-8"?>
<styleSheet xmlns="http://schemas.openxmlformats.org/spreadsheetml/2006/main">
  <numFmts count="9">
    <numFmt numFmtId="176" formatCode="0&quot;人&quot;"/>
    <numFmt numFmtId="177" formatCode="0.00&quot;万元&quot;"/>
    <numFmt numFmtId="42" formatCode="_ &quot;￥&quot;* #,##0_ ;_ &quot;￥&quot;* \-#,##0_ ;_ &quot;￥&quot;* &quot;-&quot;_ ;_ @_ "/>
    <numFmt numFmtId="178" formatCode="0.00&quot;万&quot;&quot;元&quot;&quot;/年&quot;"/>
    <numFmt numFmtId="43" formatCode="_ * #,##0.00_ ;_ * \-#,##0.00_ ;_ * &quot;-&quot;??_ ;_ @_ "/>
    <numFmt numFmtId="179" formatCode="0.0&quot;岁&quot;"/>
    <numFmt numFmtId="44" formatCode="_ &quot;￥&quot;* #,##0.00_ ;_ &quot;￥&quot;* \-#,##0.00_ ;_ &quot;￥&quot;* &quot;-&quot;??_ ;_ @_ "/>
    <numFmt numFmtId="41" formatCode="_ * #,##0_ ;_ * \-#,##0_ ;_ * &quot;-&quot;_ ;_ @_ "/>
    <numFmt numFmtId="180" formatCode="0&quot;岁&quot;"/>
  </numFmts>
  <fonts count="37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b/>
      <sz val="12"/>
      <color rgb="FF000000"/>
      <name val="宋体"/>
      <charset val="134"/>
    </font>
    <font>
      <b/>
      <sz val="14"/>
      <color rgb="FFFF0000"/>
      <name val="宋体"/>
      <charset val="134"/>
    </font>
    <font>
      <b/>
      <sz val="14"/>
      <color indexed="10"/>
      <name val="宋体"/>
      <charset val="134"/>
    </font>
    <font>
      <sz val="14"/>
      <color rgb="FF000000"/>
      <name val="宋体"/>
      <charset val="134"/>
    </font>
    <font>
      <sz val="12"/>
      <name val="宋体"/>
      <charset val="134"/>
    </font>
    <font>
      <b/>
      <sz val="11"/>
      <color indexed="62"/>
      <name val="宋体"/>
      <charset val="134"/>
    </font>
    <font>
      <sz val="11"/>
      <color indexed="42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sz val="11"/>
      <color theme="1"/>
      <name val="宋体"/>
      <charset val="134"/>
      <scheme val="minor"/>
    </font>
    <font>
      <b/>
      <sz val="13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5"/>
      <color indexed="62"/>
      <name val="宋体"/>
      <charset val="134"/>
    </font>
    <font>
      <b/>
      <sz val="12"/>
      <color indexed="10"/>
      <name val="宋体"/>
      <charset val="134"/>
    </font>
    <font>
      <sz val="14"/>
      <color rgb="FFFF0000"/>
      <name val="宋体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b/>
      <u/>
      <sz val="14"/>
      <color rgb="FFFF0000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8" fillId="9" borderId="38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0" fillId="8" borderId="38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0" borderId="37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10" borderId="35" applyNumberFormat="0" applyAlignment="0" applyProtection="0">
      <alignment vertical="center"/>
    </xf>
    <xf numFmtId="0" fontId="19" fillId="8" borderId="34" applyNumberFormat="0" applyAlignment="0" applyProtection="0">
      <alignment vertical="center"/>
    </xf>
    <xf numFmtId="0" fontId="31" fillId="0" borderId="36" applyNumberForma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0" fillId="7" borderId="33" applyNumberFormat="0" applyFon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4" fillId="0" borderId="36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5" fillId="0" borderId="32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9" fillId="0" borderId="39" applyNumberFormat="0" applyAlignment="0" applyProtection="0">
      <alignment vertical="center"/>
    </xf>
  </cellStyleXfs>
  <cellXfs count="126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41" applyNumberFormat="1" applyFill="1" applyBorder="1" applyAlignment="1" applyProtection="1">
      <alignment horizontal="center" vertical="center" wrapText="1"/>
      <protection hidden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7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5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9" xfId="0" applyFont="1" applyFill="1" applyBorder="1" applyAlignment="1" applyProtection="1">
      <alignment horizontal="center" vertical="center" wrapText="1"/>
      <protection hidden="1"/>
    </xf>
    <xf numFmtId="0" fontId="6" fillId="5" borderId="4" xfId="0" applyFont="1" applyFill="1" applyBorder="1" applyAlignment="1" applyProtection="1">
      <alignment horizontal="center" vertical="center" wrapText="1"/>
      <protection locked="0" hidden="1"/>
    </xf>
    <xf numFmtId="0" fontId="6" fillId="5" borderId="10" xfId="0" applyFont="1" applyFill="1" applyBorder="1" applyAlignment="1" applyProtection="1">
      <alignment horizontal="center" vertical="center" wrapText="1"/>
      <protection locked="0" hidden="1"/>
    </xf>
    <xf numFmtId="0" fontId="6" fillId="5" borderId="6" xfId="0" applyFont="1" applyFill="1" applyBorder="1" applyAlignment="1" applyProtection="1">
      <alignment horizontal="center" vertical="center" wrapText="1"/>
      <protection locked="0"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6" fillId="5" borderId="12" xfId="0" applyFont="1" applyFill="1" applyBorder="1" applyAlignment="1" applyProtection="1">
      <alignment horizontal="center" vertical="center" wrapText="1"/>
      <protection locked="0" hidden="1"/>
    </xf>
    <xf numFmtId="0" fontId="7" fillId="4" borderId="13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178" fontId="6" fillId="5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18" xfId="0" applyFont="1" applyFill="1" applyBorder="1" applyAlignment="1" applyProtection="1">
      <alignment horizontal="center" vertical="center" wrapText="1"/>
      <protection hidden="1"/>
    </xf>
    <xf numFmtId="0" fontId="7" fillId="4" borderId="19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5" borderId="3" xfId="0" applyFont="1" applyFill="1" applyBorder="1" applyAlignment="1" applyProtection="1">
      <alignment horizontal="left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0" fontId="6" fillId="2" borderId="21" xfId="0" applyFont="1" applyFill="1" applyBorder="1" applyAlignment="1" applyProtection="1">
      <alignment horizontal="center" vertical="center" wrapText="1"/>
      <protection hidden="1"/>
    </xf>
    <xf numFmtId="0" fontId="6" fillId="2" borderId="9" xfId="0" applyFont="1" applyFill="1" applyBorder="1" applyAlignment="1" applyProtection="1">
      <alignment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5" borderId="12" xfId="0" applyFont="1" applyFill="1" applyBorder="1" applyAlignment="1" applyProtection="1">
      <alignment horizontal="left" vertical="center" wrapText="1"/>
      <protection locked="0" hidden="1"/>
    </xf>
    <xf numFmtId="0" fontId="6" fillId="0" borderId="8" xfId="0" applyFont="1" applyFill="1" applyBorder="1" applyAlignment="1" applyProtection="1">
      <alignment horizontal="center" vertical="center" wrapText="1"/>
      <protection hidden="1"/>
    </xf>
    <xf numFmtId="0" fontId="0" fillId="5" borderId="0" xfId="0" applyFill="1" applyBorder="1" applyAlignment="1" applyProtection="1">
      <alignment horizontal="left" vertical="center" wrapText="1"/>
      <protection locked="0" hidden="1"/>
    </xf>
    <xf numFmtId="0" fontId="6" fillId="2" borderId="8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5" borderId="3" xfId="0" applyFont="1" applyFill="1" applyBorder="1" applyAlignment="1" applyProtection="1">
      <alignment vertical="center" wrapText="1"/>
      <protection locked="0" hidden="1"/>
    </xf>
    <xf numFmtId="0" fontId="6" fillId="0" borderId="12" xfId="0" applyFont="1" applyFill="1" applyBorder="1" applyAlignment="1" applyProtection="1">
      <alignment horizontal="center" vertical="center" wrapText="1"/>
      <protection locked="0" hidden="1"/>
    </xf>
    <xf numFmtId="0" fontId="6" fillId="5" borderId="8" xfId="0" applyFont="1" applyFill="1" applyBorder="1" applyAlignment="1" applyProtection="1">
      <alignment horizontal="center" vertical="center" wrapText="1"/>
      <protection locked="0" hidden="1"/>
    </xf>
    <xf numFmtId="179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14" xfId="0" applyFont="1" applyFill="1" applyBorder="1" applyAlignment="1" applyProtection="1">
      <alignment horizontal="center" vertical="center" wrapText="1"/>
      <protection locked="0" hidden="1"/>
    </xf>
    <xf numFmtId="0" fontId="6" fillId="0" borderId="15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5" borderId="5" xfId="0" applyFont="1" applyFill="1" applyBorder="1" applyAlignment="1" applyProtection="1">
      <alignment horizontal="center" vertical="center" wrapText="1"/>
      <protection locked="0" hidden="1"/>
    </xf>
    <xf numFmtId="0" fontId="6" fillId="5" borderId="23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24" xfId="0" applyFont="1" applyFill="1" applyBorder="1" applyAlignment="1" applyProtection="1">
      <alignment horizontal="center" vertical="center" wrapText="1"/>
      <protection hidden="1"/>
    </xf>
    <xf numFmtId="0" fontId="8" fillId="2" borderId="25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12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16" xfId="0" applyFont="1" applyFill="1" applyBorder="1" applyAlignment="1" applyProtection="1">
      <alignment horizontal="center" vertical="center" wrapText="1"/>
      <protection locked="0" hidden="1"/>
    </xf>
    <xf numFmtId="178" fontId="6" fillId="5" borderId="16" xfId="0" applyNumberFormat="1" applyFont="1" applyFill="1" applyBorder="1" applyAlignment="1" applyProtection="1">
      <alignment horizontal="center" vertical="center" wrapText="1"/>
      <protection locked="0" hidden="1"/>
    </xf>
    <xf numFmtId="178" fontId="6" fillId="5" borderId="15" xfId="0" applyNumberFormat="1" applyFont="1" applyFill="1" applyBorder="1" applyAlignment="1" applyProtection="1">
      <alignment horizontal="center" vertical="center" wrapText="1"/>
      <protection locked="0"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5" borderId="3" xfId="0" applyFont="1" applyFill="1" applyBorder="1" applyAlignment="1" applyProtection="1">
      <alignment horizontal="left" vertical="center" wrapText="1"/>
      <protection hidden="1"/>
    </xf>
    <xf numFmtId="0" fontId="6" fillId="5" borderId="17" xfId="0" applyFont="1" applyFill="1" applyBorder="1" applyAlignment="1" applyProtection="1">
      <alignment horizontal="center" vertical="center" wrapText="1"/>
      <protection locked="0" hidden="1"/>
    </xf>
    <xf numFmtId="0" fontId="6" fillId="5" borderId="15" xfId="0" applyFont="1" applyFill="1" applyBorder="1" applyAlignment="1" applyProtection="1">
      <alignment horizontal="center" vertical="center" wrapText="1"/>
      <protection locked="0" hidden="1"/>
    </xf>
    <xf numFmtId="0" fontId="6" fillId="5" borderId="4" xfId="0" applyFont="1" applyFill="1" applyBorder="1" applyAlignment="1" applyProtection="1">
      <alignment horizontal="left" vertical="center" wrapText="1"/>
      <protection locked="0" hidden="1"/>
    </xf>
    <xf numFmtId="0" fontId="6" fillId="5" borderId="6" xfId="0" applyFont="1" applyFill="1" applyBorder="1" applyAlignment="1" applyProtection="1">
      <alignment horizontal="left" vertical="center" wrapText="1"/>
      <protection locked="0" hidden="1"/>
    </xf>
    <xf numFmtId="0" fontId="6" fillId="0" borderId="16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8" fillId="2" borderId="23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5" borderId="3" xfId="0" applyFont="1" applyFill="1" applyBorder="1" applyAlignment="1" applyProtection="1">
      <alignment vertical="center" wrapText="1"/>
      <protection locked="0"/>
    </xf>
    <xf numFmtId="0" fontId="6" fillId="0" borderId="26" xfId="0" applyFont="1" applyFill="1" applyBorder="1" applyAlignment="1" applyProtection="1">
      <alignment horizontal="center" vertical="center" wrapText="1"/>
      <protection locked="0" hidden="1"/>
    </xf>
    <xf numFmtId="0" fontId="7" fillId="4" borderId="27" xfId="0" applyFont="1" applyFill="1" applyBorder="1" applyAlignment="1" applyProtection="1">
      <alignment horizontal="center" vertical="center" wrapText="1"/>
      <protection hidden="1"/>
    </xf>
    <xf numFmtId="178" fontId="6" fillId="5" borderId="28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6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0" xfId="0" applyFill="1" applyBorder="1" applyAlignment="1" applyProtection="1">
      <alignment horizontal="center" vertical="center" wrapText="1"/>
      <protection locked="0" hidden="1"/>
    </xf>
    <xf numFmtId="0" fontId="0" fillId="0" borderId="7" xfId="0" applyFill="1" applyBorder="1" applyAlignment="1" applyProtection="1">
      <alignment horizontal="center" vertical="center" wrapText="1"/>
      <protection locked="0" hidden="1"/>
    </xf>
    <xf numFmtId="0" fontId="6" fillId="2" borderId="31" xfId="0" applyFont="1" applyFill="1" applyBorder="1" applyAlignment="1" applyProtection="1">
      <alignment horizontal="center" vertical="center" wrapText="1"/>
      <protection hidden="1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0" fontId="10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top" wrapText="1"/>
      <protection locked="0"/>
    </xf>
    <xf numFmtId="0" fontId="11" fillId="0" borderId="3" xfId="0" applyFont="1" applyFill="1" applyBorder="1" applyAlignment="1" applyProtection="1">
      <alignment horizontal="left" vertical="center" wrapText="1"/>
      <protection locked="0"/>
    </xf>
    <xf numFmtId="0" fontId="12" fillId="0" borderId="3" xfId="0" applyFont="1" applyFill="1" applyBorder="1" applyAlignment="1" applyProtection="1">
      <alignment horizontal="left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14" fillId="0" borderId="3" xfId="4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176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5"/>
  <sheetViews>
    <sheetView showGridLines="0" tabSelected="1" view="pageBreakPreview" zoomScale="70" zoomScaleNormal="70" workbookViewId="0">
      <selection activeCell="B4" sqref="B4"/>
    </sheetView>
  </sheetViews>
  <sheetFormatPr defaultColWidth="8.87962962962963" defaultRowHeight="14.4"/>
  <cols>
    <col min="1" max="1" width="10.8796296296296" style="104" customWidth="1"/>
    <col min="2" max="2" width="18.3703703703704" style="104" customWidth="1"/>
    <col min="3" max="3" width="15.5" style="104" customWidth="1"/>
    <col min="4" max="4" width="14.75" style="104" customWidth="1"/>
    <col min="5" max="5" width="25.6296296296296" style="104" customWidth="1"/>
    <col min="6" max="6" width="29.5" style="104" customWidth="1"/>
    <col min="7" max="7" width="19.3703703703704" style="104" customWidth="1"/>
    <col min="8" max="8" width="12.6296296296296" style="104" customWidth="1"/>
    <col min="9" max="9" width="23.3703703703704" style="104" customWidth="1"/>
    <col min="10" max="10" width="8.87962962962963" style="104"/>
    <col min="11" max="12" width="8.87962962962963" style="105"/>
    <col min="13" max="13" width="39" style="105" customWidth="1"/>
    <col min="14" max="16" width="8.87962962962963" style="105"/>
    <col min="17" max="16384" width="8.87962962962963" style="104"/>
  </cols>
  <sheetData>
    <row r="1" ht="35.45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ht="28.9" customHeight="1" spans="1:9">
      <c r="A2" s="19" t="s">
        <v>1</v>
      </c>
      <c r="B2" s="20"/>
      <c r="C2" s="106" t="s">
        <v>2</v>
      </c>
      <c r="D2" s="106"/>
      <c r="E2" s="62" t="s">
        <v>3</v>
      </c>
      <c r="F2" s="106"/>
      <c r="G2" s="106"/>
      <c r="H2" s="62" t="s">
        <v>4</v>
      </c>
      <c r="I2" s="106"/>
    </row>
    <row r="3" ht="28.9" customHeight="1" spans="1:9">
      <c r="A3" s="22" t="s">
        <v>5</v>
      </c>
      <c r="B3" s="22"/>
      <c r="C3" s="23"/>
      <c r="D3" s="23"/>
      <c r="E3" s="22"/>
      <c r="F3" s="22"/>
      <c r="G3" s="22"/>
      <c r="H3" s="22"/>
      <c r="I3" s="22"/>
    </row>
    <row r="4" ht="36" customHeight="1" spans="1:9">
      <c r="A4" s="107" t="s">
        <v>6</v>
      </c>
      <c r="B4" s="106"/>
      <c r="C4" s="62" t="s">
        <v>7</v>
      </c>
      <c r="D4" s="106"/>
      <c r="E4" s="62" t="s">
        <v>8</v>
      </c>
      <c r="F4" s="108"/>
      <c r="G4" s="108"/>
      <c r="H4" s="120" t="s">
        <v>9</v>
      </c>
      <c r="I4" s="121"/>
    </row>
    <row r="5" ht="36" customHeight="1" spans="1:9">
      <c r="A5" s="107" t="s">
        <v>10</v>
      </c>
      <c r="B5" s="108"/>
      <c r="C5" s="62" t="s">
        <v>11</v>
      </c>
      <c r="D5" s="106"/>
      <c r="E5" s="62" t="s">
        <v>12</v>
      </c>
      <c r="F5" s="108"/>
      <c r="G5" s="108"/>
      <c r="H5" s="121"/>
      <c r="I5" s="121"/>
    </row>
    <row r="6" ht="36" customHeight="1" spans="1:9">
      <c r="A6" s="107" t="s">
        <v>13</v>
      </c>
      <c r="B6" s="106"/>
      <c r="C6" s="106"/>
      <c r="D6" s="106"/>
      <c r="E6" s="62" t="s">
        <v>14</v>
      </c>
      <c r="F6" s="108"/>
      <c r="G6" s="108"/>
      <c r="H6" s="121"/>
      <c r="I6" s="121"/>
    </row>
    <row r="7" ht="37.5" customHeight="1" spans="1:9">
      <c r="A7" s="107" t="s">
        <v>15</v>
      </c>
      <c r="B7" s="108"/>
      <c r="C7" s="108"/>
      <c r="D7" s="108"/>
      <c r="E7" s="62" t="s">
        <v>16</v>
      </c>
      <c r="F7" s="108"/>
      <c r="G7" s="108"/>
      <c r="H7" s="121"/>
      <c r="I7" s="121"/>
    </row>
    <row r="8" ht="33.75" customHeight="1" spans="1:9">
      <c r="A8" s="107" t="s">
        <v>17</v>
      </c>
      <c r="B8" s="106"/>
      <c r="C8" s="106"/>
      <c r="D8" s="106"/>
      <c r="E8" s="62" t="s">
        <v>18</v>
      </c>
      <c r="F8" s="106"/>
      <c r="G8" s="106"/>
      <c r="H8" s="121"/>
      <c r="I8" s="121"/>
    </row>
    <row r="9" ht="36" customHeight="1" spans="1:9">
      <c r="A9" s="62" t="s">
        <v>19</v>
      </c>
      <c r="B9" s="106"/>
      <c r="C9" s="106"/>
      <c r="D9" s="106"/>
      <c r="E9" s="62" t="s">
        <v>20</v>
      </c>
      <c r="F9" s="122"/>
      <c r="G9" s="62" t="s">
        <v>21</v>
      </c>
      <c r="H9" s="62"/>
      <c r="I9" s="106"/>
    </row>
    <row r="10" ht="36" customHeight="1" spans="1:9">
      <c r="A10" s="107" t="s">
        <v>22</v>
      </c>
      <c r="B10" s="108"/>
      <c r="C10" s="108"/>
      <c r="D10" s="108"/>
      <c r="E10" s="62" t="s">
        <v>23</v>
      </c>
      <c r="F10" s="123"/>
      <c r="G10" s="62" t="s">
        <v>24</v>
      </c>
      <c r="H10" s="62"/>
      <c r="I10" s="108"/>
    </row>
    <row r="11" ht="28.9" customHeight="1" spans="1:9">
      <c r="A11" s="22" t="s">
        <v>25</v>
      </c>
      <c r="B11" s="22"/>
      <c r="C11" s="22"/>
      <c r="D11" s="22"/>
      <c r="E11" s="22"/>
      <c r="F11" s="22"/>
      <c r="G11" s="22"/>
      <c r="H11" s="22"/>
      <c r="I11" s="22"/>
    </row>
    <row r="12" ht="28.9" customHeight="1" spans="1:9">
      <c r="A12" s="107" t="s">
        <v>26</v>
      </c>
      <c r="B12" s="107"/>
      <c r="C12" s="107"/>
      <c r="D12" s="109"/>
      <c r="E12" s="109"/>
      <c r="F12" s="62" t="s">
        <v>27</v>
      </c>
      <c r="G12" s="109"/>
      <c r="H12" s="109"/>
      <c r="I12" s="109"/>
    </row>
    <row r="13" ht="28.9" customHeight="1" spans="1:9">
      <c r="A13" s="110" t="s">
        <v>28</v>
      </c>
      <c r="B13" s="22"/>
      <c r="C13" s="22"/>
      <c r="D13" s="22"/>
      <c r="E13" s="22"/>
      <c r="F13" s="22"/>
      <c r="G13" s="22"/>
      <c r="H13" s="22"/>
      <c r="I13" s="22"/>
    </row>
    <row r="14" s="5" customFormat="1" ht="28.9" customHeight="1" spans="1:16">
      <c r="A14" s="107" t="s">
        <v>29</v>
      </c>
      <c r="B14" s="62" t="s">
        <v>30</v>
      </c>
      <c r="C14" s="62" t="s">
        <v>31</v>
      </c>
      <c r="D14" s="62" t="s">
        <v>32</v>
      </c>
      <c r="E14" s="62" t="s">
        <v>33</v>
      </c>
      <c r="F14" s="62" t="s">
        <v>34</v>
      </c>
      <c r="G14" s="62" t="s">
        <v>35</v>
      </c>
      <c r="H14" s="62"/>
      <c r="I14" s="62"/>
      <c r="K14" s="125"/>
      <c r="L14" s="125"/>
      <c r="M14" s="125"/>
      <c r="N14" s="125"/>
      <c r="O14" s="125"/>
      <c r="P14" s="125"/>
    </row>
    <row r="15" s="5" customFormat="1" ht="28.9" customHeight="1" spans="1:16">
      <c r="A15" s="107"/>
      <c r="B15" s="106"/>
      <c r="C15" s="106"/>
      <c r="D15" s="106"/>
      <c r="E15" s="106"/>
      <c r="F15" s="106"/>
      <c r="G15" s="106"/>
      <c r="H15" s="106"/>
      <c r="I15" s="106"/>
      <c r="K15" s="125"/>
      <c r="L15" s="125"/>
      <c r="M15" s="125"/>
      <c r="N15" s="125"/>
      <c r="O15" s="125"/>
      <c r="P15" s="125"/>
    </row>
    <row r="16" s="5" customFormat="1" ht="28.9" customHeight="1" spans="1:16">
      <c r="A16" s="107"/>
      <c r="B16" s="106"/>
      <c r="C16" s="106"/>
      <c r="D16" s="106"/>
      <c r="E16" s="106"/>
      <c r="F16" s="106"/>
      <c r="G16" s="106"/>
      <c r="H16" s="106"/>
      <c r="I16" s="106"/>
      <c r="K16" s="125"/>
      <c r="L16" s="125"/>
      <c r="M16" s="125"/>
      <c r="N16" s="125"/>
      <c r="O16" s="125"/>
      <c r="P16" s="125"/>
    </row>
    <row r="17" s="5" customFormat="1" ht="28.9" customHeight="1" spans="1:16">
      <c r="A17" s="107"/>
      <c r="B17" s="106"/>
      <c r="C17" s="106"/>
      <c r="D17" s="106"/>
      <c r="E17" s="106"/>
      <c r="F17" s="106"/>
      <c r="G17" s="106"/>
      <c r="H17" s="106"/>
      <c r="I17" s="106"/>
      <c r="K17" s="125"/>
      <c r="L17" s="125"/>
      <c r="M17" s="125"/>
      <c r="N17" s="125"/>
      <c r="O17" s="125"/>
      <c r="P17" s="125"/>
    </row>
    <row r="18" ht="28.9" customHeight="1" spans="1:9">
      <c r="A18" s="107" t="s">
        <v>36</v>
      </c>
      <c r="B18" s="62" t="s">
        <v>30</v>
      </c>
      <c r="C18" s="62" t="s">
        <v>31</v>
      </c>
      <c r="D18" s="62" t="s">
        <v>32</v>
      </c>
      <c r="E18" s="62" t="s">
        <v>33</v>
      </c>
      <c r="F18" s="62" t="s">
        <v>34</v>
      </c>
      <c r="G18" s="62" t="s">
        <v>35</v>
      </c>
      <c r="H18" s="62"/>
      <c r="I18" s="62"/>
    </row>
    <row r="19" ht="28.9" customHeight="1" spans="1:9">
      <c r="A19" s="107"/>
      <c r="B19" s="106"/>
      <c r="C19" s="111"/>
      <c r="D19" s="111"/>
      <c r="E19" s="111"/>
      <c r="F19" s="111"/>
      <c r="G19" s="106"/>
      <c r="H19" s="106"/>
      <c r="I19" s="106"/>
    </row>
    <row r="20" ht="28.9" customHeight="1" spans="1:9">
      <c r="A20" s="107"/>
      <c r="B20" s="106"/>
      <c r="C20" s="111"/>
      <c r="D20" s="111"/>
      <c r="E20" s="111"/>
      <c r="F20" s="111"/>
      <c r="G20" s="106"/>
      <c r="H20" s="106"/>
      <c r="I20" s="106"/>
    </row>
    <row r="21" ht="28.9" customHeight="1" spans="1:9">
      <c r="A21" s="107"/>
      <c r="B21" s="106"/>
      <c r="C21" s="111"/>
      <c r="D21" s="111"/>
      <c r="E21" s="111"/>
      <c r="F21" s="111"/>
      <c r="G21" s="106"/>
      <c r="H21" s="106"/>
      <c r="I21" s="106"/>
    </row>
    <row r="22" ht="39" customHeight="1" spans="1:9">
      <c r="A22" s="110" t="s">
        <v>37</v>
      </c>
      <c r="B22" s="22"/>
      <c r="C22" s="22"/>
      <c r="D22" s="22"/>
      <c r="E22" s="22"/>
      <c r="F22" s="22"/>
      <c r="G22" s="22"/>
      <c r="H22" s="22"/>
      <c r="I22" s="22"/>
    </row>
    <row r="23" ht="39" customHeight="1" spans="1:9">
      <c r="A23" s="107" t="s">
        <v>38</v>
      </c>
      <c r="B23" s="62" t="s">
        <v>30</v>
      </c>
      <c r="C23" s="62" t="s">
        <v>39</v>
      </c>
      <c r="D23" s="62" t="s">
        <v>40</v>
      </c>
      <c r="E23" s="62" t="s">
        <v>41</v>
      </c>
      <c r="F23" s="62" t="s">
        <v>42</v>
      </c>
      <c r="G23" s="62"/>
      <c r="H23" s="62" t="s">
        <v>43</v>
      </c>
      <c r="I23" s="62" t="s">
        <v>44</v>
      </c>
    </row>
    <row r="24" ht="47.45" customHeight="1" spans="1:9">
      <c r="A24" s="112">
        <v>1</v>
      </c>
      <c r="B24" s="106"/>
      <c r="C24" s="113"/>
      <c r="D24" s="111"/>
      <c r="E24" s="111"/>
      <c r="F24" s="111"/>
      <c r="G24" s="111"/>
      <c r="H24" s="124"/>
      <c r="I24" s="111"/>
    </row>
    <row r="25" ht="47.45" customHeight="1" spans="1:9">
      <c r="A25" s="112">
        <v>2</v>
      </c>
      <c r="B25" s="106"/>
      <c r="C25" s="113"/>
      <c r="D25" s="111"/>
      <c r="E25" s="111"/>
      <c r="F25" s="111"/>
      <c r="G25" s="111"/>
      <c r="H25" s="124"/>
      <c r="I25" s="111"/>
    </row>
    <row r="26" ht="47.45" customHeight="1" spans="1:9">
      <c r="A26" s="112">
        <v>3</v>
      </c>
      <c r="B26" s="106"/>
      <c r="C26" s="113"/>
      <c r="D26" s="111"/>
      <c r="E26" s="111"/>
      <c r="F26" s="111"/>
      <c r="G26" s="111"/>
      <c r="H26" s="124"/>
      <c r="I26" s="111"/>
    </row>
    <row r="27" ht="47.45" customHeight="1" spans="1:9">
      <c r="A27" s="112">
        <v>4</v>
      </c>
      <c r="B27" s="106"/>
      <c r="C27" s="113"/>
      <c r="D27" s="111"/>
      <c r="E27" s="111"/>
      <c r="F27" s="111"/>
      <c r="G27" s="111"/>
      <c r="H27" s="124"/>
      <c r="I27" s="111"/>
    </row>
    <row r="28" ht="47.45" customHeight="1" spans="1:9">
      <c r="A28" s="112">
        <v>5</v>
      </c>
      <c r="B28" s="106"/>
      <c r="C28" s="113"/>
      <c r="D28" s="111"/>
      <c r="E28" s="111"/>
      <c r="F28" s="111"/>
      <c r="G28" s="111"/>
      <c r="H28" s="124"/>
      <c r="I28" s="111"/>
    </row>
    <row r="29" ht="47.45" customHeight="1" spans="1:9">
      <c r="A29" s="112">
        <v>6</v>
      </c>
      <c r="B29" s="106"/>
      <c r="C29" s="113"/>
      <c r="D29" s="111"/>
      <c r="E29" s="111"/>
      <c r="F29" s="111"/>
      <c r="G29" s="111"/>
      <c r="H29" s="124"/>
      <c r="I29" s="111"/>
    </row>
    <row r="30" ht="43.15" customHeight="1" spans="1:9">
      <c r="A30" s="22" t="s">
        <v>45</v>
      </c>
      <c r="B30" s="22"/>
      <c r="C30" s="22"/>
      <c r="D30" s="22"/>
      <c r="E30" s="22"/>
      <c r="F30" s="22"/>
      <c r="G30" s="22"/>
      <c r="H30" s="22"/>
      <c r="I30" s="22"/>
    </row>
    <row r="31" ht="33" customHeight="1" spans="1:9">
      <c r="A31" s="107" t="s">
        <v>38</v>
      </c>
      <c r="B31" s="62" t="s">
        <v>46</v>
      </c>
      <c r="C31" s="62" t="s">
        <v>47</v>
      </c>
      <c r="D31" s="62"/>
      <c r="E31" s="62" t="s">
        <v>48</v>
      </c>
      <c r="F31" s="62" t="s">
        <v>49</v>
      </c>
      <c r="G31" s="62"/>
      <c r="H31" s="62"/>
      <c r="I31" s="62"/>
    </row>
    <row r="32" ht="38.45" customHeight="1" spans="1:9">
      <c r="A32" s="112">
        <v>1</v>
      </c>
      <c r="B32" s="106"/>
      <c r="C32" s="111"/>
      <c r="D32" s="111"/>
      <c r="E32" s="111"/>
      <c r="F32" s="111"/>
      <c r="G32" s="111"/>
      <c r="H32" s="111"/>
      <c r="I32" s="111"/>
    </row>
    <row r="33" ht="38.45" customHeight="1" spans="1:9">
      <c r="A33" s="112">
        <v>2</v>
      </c>
      <c r="B33" s="106"/>
      <c r="C33" s="111"/>
      <c r="D33" s="111"/>
      <c r="E33" s="111"/>
      <c r="F33" s="111"/>
      <c r="G33" s="111"/>
      <c r="H33" s="111"/>
      <c r="I33" s="111"/>
    </row>
    <row r="34" ht="38.45" customHeight="1" spans="1:9">
      <c r="A34" s="112">
        <v>3</v>
      </c>
      <c r="B34" s="106"/>
      <c r="C34" s="111"/>
      <c r="D34" s="111"/>
      <c r="E34" s="111"/>
      <c r="F34" s="111"/>
      <c r="G34" s="111"/>
      <c r="H34" s="111"/>
      <c r="I34" s="111"/>
    </row>
    <row r="35" ht="38.45" customHeight="1" spans="1:9">
      <c r="A35" s="112">
        <v>4</v>
      </c>
      <c r="B35" s="106"/>
      <c r="C35" s="111"/>
      <c r="D35" s="111"/>
      <c r="E35" s="111"/>
      <c r="F35" s="111"/>
      <c r="G35" s="111"/>
      <c r="H35" s="111"/>
      <c r="I35" s="111"/>
    </row>
    <row r="36" ht="38.45" customHeight="1" spans="1:9">
      <c r="A36" s="112">
        <v>5</v>
      </c>
      <c r="B36" s="106"/>
      <c r="C36" s="111"/>
      <c r="D36" s="111"/>
      <c r="E36" s="111"/>
      <c r="F36" s="111"/>
      <c r="G36" s="111"/>
      <c r="H36" s="111"/>
      <c r="I36" s="111"/>
    </row>
    <row r="37" ht="38.45" customHeight="1" spans="1:9">
      <c r="A37" s="112">
        <v>6</v>
      </c>
      <c r="B37" s="106"/>
      <c r="C37" s="111"/>
      <c r="D37" s="111"/>
      <c r="E37" s="111"/>
      <c r="F37" s="111"/>
      <c r="G37" s="111"/>
      <c r="H37" s="111"/>
      <c r="I37" s="111"/>
    </row>
    <row r="38" ht="35.45" customHeight="1" spans="1:9">
      <c r="A38" s="22" t="s">
        <v>50</v>
      </c>
      <c r="B38" s="22"/>
      <c r="C38" s="22"/>
      <c r="D38" s="22"/>
      <c r="E38" s="22"/>
      <c r="F38" s="22"/>
      <c r="G38" s="22"/>
      <c r="H38" s="22"/>
      <c r="I38" s="22"/>
    </row>
    <row r="39" ht="30" customHeight="1" spans="1:9">
      <c r="A39" s="107" t="s">
        <v>51</v>
      </c>
      <c r="B39" s="107"/>
      <c r="C39" s="62" t="s">
        <v>52</v>
      </c>
      <c r="D39" s="62"/>
      <c r="E39" s="62" t="s">
        <v>53</v>
      </c>
      <c r="F39" s="62"/>
      <c r="G39" s="62"/>
      <c r="H39" s="62"/>
      <c r="I39" s="62"/>
    </row>
    <row r="40" ht="22.15" customHeight="1" spans="1:9">
      <c r="A40" s="107" t="s">
        <v>54</v>
      </c>
      <c r="B40" s="107"/>
      <c r="C40" s="106"/>
      <c r="D40" s="106"/>
      <c r="E40" s="106"/>
      <c r="F40" s="106"/>
      <c r="G40" s="106"/>
      <c r="H40" s="106"/>
      <c r="I40" s="106"/>
    </row>
    <row r="41" ht="22.15" customHeight="1" spans="1:9">
      <c r="A41" s="107" t="s">
        <v>55</v>
      </c>
      <c r="B41" s="107"/>
      <c r="C41" s="106"/>
      <c r="D41" s="106"/>
      <c r="E41" s="106"/>
      <c r="F41" s="106"/>
      <c r="G41" s="106"/>
      <c r="H41" s="106"/>
      <c r="I41" s="106"/>
    </row>
    <row r="42" ht="22.15" customHeight="1" spans="1:9">
      <c r="A42" s="107" t="s">
        <v>56</v>
      </c>
      <c r="B42" s="107"/>
      <c r="C42" s="106"/>
      <c r="D42" s="106"/>
      <c r="E42" s="106"/>
      <c r="F42" s="106"/>
      <c r="G42" s="106"/>
      <c r="H42" s="106"/>
      <c r="I42" s="106"/>
    </row>
    <row r="43" ht="22.15" customHeight="1" spans="1:9">
      <c r="A43" s="107" t="s">
        <v>57</v>
      </c>
      <c r="B43" s="107"/>
      <c r="C43" s="106"/>
      <c r="D43" s="106"/>
      <c r="E43" s="106"/>
      <c r="F43" s="106"/>
      <c r="G43" s="106"/>
      <c r="H43" s="106"/>
      <c r="I43" s="106"/>
    </row>
    <row r="44" ht="22.15" customHeight="1" spans="1:9">
      <c r="A44" s="107" t="s">
        <v>58</v>
      </c>
      <c r="B44" s="107"/>
      <c r="C44" s="106"/>
      <c r="D44" s="106"/>
      <c r="E44" s="106"/>
      <c r="F44" s="106"/>
      <c r="G44" s="106"/>
      <c r="H44" s="106"/>
      <c r="I44" s="106"/>
    </row>
    <row r="45" ht="30" customHeight="1" spans="1:9">
      <c r="A45" s="114" t="s">
        <v>59</v>
      </c>
      <c r="B45" s="115"/>
      <c r="C45" s="115"/>
      <c r="D45" s="115"/>
      <c r="E45" s="115"/>
      <c r="F45" s="115"/>
      <c r="G45" s="115"/>
      <c r="H45" s="115"/>
      <c r="I45" s="115"/>
    </row>
    <row r="46" ht="30" customHeight="1" spans="1:9">
      <c r="A46" s="107" t="s">
        <v>60</v>
      </c>
      <c r="B46" s="62" t="s">
        <v>6</v>
      </c>
      <c r="C46" s="62" t="s">
        <v>61</v>
      </c>
      <c r="D46" s="62" t="s">
        <v>13</v>
      </c>
      <c r="E46" s="62"/>
      <c r="F46" s="62" t="s">
        <v>62</v>
      </c>
      <c r="G46" s="62"/>
      <c r="H46" s="62"/>
      <c r="I46" s="62"/>
    </row>
    <row r="47" ht="30" customHeight="1" spans="1:9">
      <c r="A47" s="106"/>
      <c r="B47" s="106"/>
      <c r="C47" s="116"/>
      <c r="D47" s="106"/>
      <c r="E47" s="106"/>
      <c r="F47" s="106"/>
      <c r="G47" s="106"/>
      <c r="H47" s="106"/>
      <c r="I47" s="106"/>
    </row>
    <row r="48" ht="30" customHeight="1" spans="1:9">
      <c r="A48" s="106"/>
      <c r="B48" s="106"/>
      <c r="C48" s="116"/>
      <c r="D48" s="106"/>
      <c r="E48" s="106"/>
      <c r="F48" s="106"/>
      <c r="G48" s="106"/>
      <c r="H48" s="106"/>
      <c r="I48" s="106"/>
    </row>
    <row r="49" ht="30" customHeight="1" spans="1:9">
      <c r="A49" s="106"/>
      <c r="B49" s="106"/>
      <c r="C49" s="116"/>
      <c r="D49" s="106"/>
      <c r="E49" s="106"/>
      <c r="F49" s="106"/>
      <c r="G49" s="106"/>
      <c r="H49" s="106"/>
      <c r="I49" s="106"/>
    </row>
    <row r="50" ht="30" customHeight="1" spans="1:9">
      <c r="A50" s="106"/>
      <c r="B50" s="106"/>
      <c r="C50" s="116"/>
      <c r="D50" s="106"/>
      <c r="E50" s="106"/>
      <c r="F50" s="106"/>
      <c r="G50" s="106"/>
      <c r="H50" s="106"/>
      <c r="I50" s="106"/>
    </row>
    <row r="51" ht="30" customHeight="1" spans="1:9">
      <c r="A51" s="106"/>
      <c r="B51" s="106"/>
      <c r="C51" s="116"/>
      <c r="D51" s="106"/>
      <c r="E51" s="106"/>
      <c r="F51" s="106"/>
      <c r="G51" s="106"/>
      <c r="H51" s="106"/>
      <c r="I51" s="106"/>
    </row>
    <row r="52" ht="30" customHeight="1" spans="1:9">
      <c r="A52" s="22" t="s">
        <v>63</v>
      </c>
      <c r="B52" s="22"/>
      <c r="C52" s="22"/>
      <c r="D52" s="22"/>
      <c r="E52" s="22"/>
      <c r="F52" s="22"/>
      <c r="G52" s="22"/>
      <c r="H52" s="22"/>
      <c r="I52" s="22"/>
    </row>
    <row r="53" ht="30" customHeight="1" spans="1:9">
      <c r="A53" s="107" t="s">
        <v>64</v>
      </c>
      <c r="B53" s="107"/>
      <c r="C53" s="107"/>
      <c r="D53" s="107"/>
      <c r="E53" s="107"/>
      <c r="F53" s="62" t="s">
        <v>65</v>
      </c>
      <c r="G53" s="62"/>
      <c r="H53" s="62"/>
      <c r="I53" s="62"/>
    </row>
    <row r="54" ht="99" customHeight="1" spans="1:9">
      <c r="A54" s="117"/>
      <c r="B54" s="117"/>
      <c r="C54" s="117"/>
      <c r="D54" s="117"/>
      <c r="E54" s="117"/>
      <c r="F54" s="117"/>
      <c r="G54" s="117"/>
      <c r="H54" s="117"/>
      <c r="I54" s="117"/>
    </row>
    <row r="55" s="104" customFormat="1" ht="173" customHeight="1" spans="1:16">
      <c r="A55" s="118" t="s">
        <v>66</v>
      </c>
      <c r="B55" s="119"/>
      <c r="C55" s="119"/>
      <c r="D55" s="119"/>
      <c r="E55" s="119"/>
      <c r="F55" s="119"/>
      <c r="G55" s="119"/>
      <c r="H55" s="119"/>
      <c r="I55" s="119"/>
      <c r="K55" s="105"/>
      <c r="L55" s="105"/>
      <c r="M55" s="105"/>
      <c r="N55" s="105"/>
      <c r="O55" s="105"/>
      <c r="P55" s="105"/>
    </row>
  </sheetData>
  <sheetProtection sort="0" autoFilter="0" pivotTables="0"/>
  <mergeCells count="94">
    <mergeCell ref="A1:I1"/>
    <mergeCell ref="A2:B2"/>
    <mergeCell ref="C2:D2"/>
    <mergeCell ref="F2:G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A30:I30"/>
    <mergeCell ref="C31:D31"/>
    <mergeCell ref="F31:I31"/>
    <mergeCell ref="C32:D32"/>
    <mergeCell ref="F32:I32"/>
    <mergeCell ref="C33:D33"/>
    <mergeCell ref="F33:I33"/>
    <mergeCell ref="C34:D34"/>
    <mergeCell ref="F34:I34"/>
    <mergeCell ref="C35:D35"/>
    <mergeCell ref="F35:I35"/>
    <mergeCell ref="C36:D36"/>
    <mergeCell ref="F36:I36"/>
    <mergeCell ref="C37:D37"/>
    <mergeCell ref="F37:I37"/>
    <mergeCell ref="A38:I38"/>
    <mergeCell ref="A39:B39"/>
    <mergeCell ref="C39:D39"/>
    <mergeCell ref="E39:I39"/>
    <mergeCell ref="A40:B40"/>
    <mergeCell ref="C40:D40"/>
    <mergeCell ref="E40:I40"/>
    <mergeCell ref="A41:B41"/>
    <mergeCell ref="C41:D41"/>
    <mergeCell ref="E41:I41"/>
    <mergeCell ref="A42:B42"/>
    <mergeCell ref="C42:D42"/>
    <mergeCell ref="E42:I42"/>
    <mergeCell ref="A43:B43"/>
    <mergeCell ref="C43:D43"/>
    <mergeCell ref="E43:I43"/>
    <mergeCell ref="A44:B44"/>
    <mergeCell ref="C44:D44"/>
    <mergeCell ref="E44:I44"/>
    <mergeCell ref="A45:I45"/>
    <mergeCell ref="D46:E46"/>
    <mergeCell ref="F46:I46"/>
    <mergeCell ref="D47:E47"/>
    <mergeCell ref="F47:I47"/>
    <mergeCell ref="D48:E48"/>
    <mergeCell ref="F48:I48"/>
    <mergeCell ref="D49:E49"/>
    <mergeCell ref="F49:I49"/>
    <mergeCell ref="D50:E50"/>
    <mergeCell ref="F50:I50"/>
    <mergeCell ref="D51:E51"/>
    <mergeCell ref="F51:I51"/>
    <mergeCell ref="A52:I52"/>
    <mergeCell ref="A53:E53"/>
    <mergeCell ref="F53:I53"/>
    <mergeCell ref="A54:E54"/>
    <mergeCell ref="F54:I54"/>
    <mergeCell ref="A55:I55"/>
    <mergeCell ref="A14:A17"/>
    <mergeCell ref="A18:A21"/>
    <mergeCell ref="H4:I8"/>
  </mergeCells>
  <dataValidations count="41">
    <dataValidation type="list" showInputMessage="1" showErrorMessage="1" errorTitle="提示" error="选择政治面貌" promptTitle="说明" prompt="选择政治面貌" sqref="D47:E51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Title="说明" prompt="如：年度优秀个人、年度创新项目（排名第2）" sqref="E40:I44"/>
    <dataValidation type="whole" operator="between" allowBlank="1" showInputMessage="1" showErrorMessage="1" errorTitle="提示" error="输入数字" promptTitle="说明" prompt="输入数字" sqref="H24:H29">
      <formula1>0</formula1>
      <formula2>500000</formula2>
    </dataValidation>
    <dataValidation type="list" allowBlank="1" showInputMessage="1" showErrorMessage="1" promptTitle="说明" prompt="下拉选择" sqref="E32:E37">
      <formula1>"项目所属部门负责人,项目经理-对全部成果负责,项目主要参与人-对部分成果负责,辅助参与人"</formula1>
    </dataValidation>
    <dataValidation allowBlank="1" showInputMessage="1" showErrorMessage="1" promptTitle="说明" prompt="格式：技术部 技术员" sqref="E24:E29"/>
    <dataValidation allowBlank="1" showInputMessage="1" showErrorMessage="1" promptTitle="说明" prompt="格式：北京大学" sqref="E19:E21"/>
    <dataValidation allowBlank="1" showInputMessage="1" showErrorMessage="1" promptTitle="说明" prompt="格式如：经济学学士&#10;" sqref="D15:D17 D19:D21"/>
    <dataValidation type="whole" operator="between" showInputMessage="1" showErrorMessage="1" errorTitle="提示" error="填写数字" promptTitle="说明" prompt="填写数字" sqref="C47:C51">
      <formula1>0</formula1>
      <formula2>200</formula2>
    </dataValidation>
    <dataValidation type="list" showInputMessage="1" showErrorMessage="1" promptTitle="说明" prompt="下拉选择" sqref="D24:D29">
      <formula1>"机关事业单位,国企,民企,外企,混合所有制,其他"</formula1>
    </dataValidation>
    <dataValidation type="list" allowBlank="1" showInputMessage="1" showErrorMessage="1" promptTitle="说明" prompt="下拉选择&#10;按学历由高到低填写" sqref="C15:C17 C19:C21">
      <formula1>"博士研究生,硕士研究生,本科,大专"</formula1>
    </dataValidation>
    <dataValidation allowBlank="1" showInputMessage="1" showErrorMessage="1" prompt="格式如：北京大学光华管理学院" sqref="E18"/>
    <dataValidation allowBlank="1" showInputMessage="1" showErrorMessage="1" promptTitle="说明" prompt="格式：自动化（20%）" sqref="F15:F17 F19:F21"/>
    <dataValidation type="decimal" operator="between" showInputMessage="1" showErrorMessage="1" errorTitle="提示" error="填写数字，如：10" promptTitle="说明" prompt="填写数字，如10" sqref="G12:I12" errorStyle="warning">
      <formula1>0</formula1>
      <formula2>5000</formula2>
    </dataValidation>
    <dataValidation allowBlank="1" showInputMessage="1" showErrorMessage="1" promptTitle="说明" prompt="格式如：北京大学" sqref="E15:E17"/>
    <dataValidation allowBlank="1" showInputMessage="1" showErrorMessage="1" prompt="格式如：经济学学士&#10;" sqref="D18"/>
    <dataValidation type="list" showInputMessage="1" showErrorMessage="1" errorTitle="提示" error="请选择是否服从调配" promptTitle="说明" prompt="请选择是否服从调配" sqref="I2" errorStyle="warning">
      <formula1>"是,否"</formula1>
    </dataValidation>
    <dataValidation type="decimal" operator="between" allowBlank="1" showInputMessage="1" showErrorMessage="1" errorTitle="提示" error="填写数字，如：20.5" promptTitle="说明" prompt="填写数字，如：20.5。如无则不填" sqref="D12:E12">
      <formula1>0</formula1>
      <formula2>5000</formula2>
    </dataValidation>
    <dataValidation allowBlank="1" showInputMessage="1" showErrorMessage="1" promptTitle="说明" prompt="有则填写，如“优秀”、“合格”、“称职”等；无则留空" sqref="C40:D44"/>
    <dataValidation allowBlank="1" showInputMessage="1" showErrorMessage="1" promptTitle="说明" prompt="须为与应聘岗位高度相关的工作经历的年限，格式如：1年2个月。无则不填" sqref="F7:G7"/>
    <dataValidation allowBlank="1" showInputMessage="1" showErrorMessage="1" errorTitle="提示" error="请输入11位手机号码" promptTitle="说明" prompt="填写姓名及11位手机号码" sqref="I10"/>
    <dataValidation allowBlank="1" showInputMessage="1" showErrorMessage="1" promptTitle="说明" prompt="填写省市或市区两级，如：陕西西安、重庆渝北，如无则不填" sqref="I9"/>
    <dataValidation allowBlank="1" showInputMessage="1" showErrorMessage="1" promptTitle="说明" prompt="如：高级工程师、工程师、助理工程师" sqref="B8:D8"/>
    <dataValidation type="textLength" operator="greaterThan" showInputMessage="1" showErrorMessage="1" errorTitle="提示" error="填写姓名" promptTitle="说明" prompt="填写姓名" sqref="B47:B51">
      <formula1>0</formula1>
    </dataValidation>
    <dataValidation type="list" showInputMessage="1" showErrorMessage="1" errorTitle="提示" error="请选择政治面貌" promptTitle="说明" prompt="请选择政治面貌" sqref="B6:D6" errorStyle="warning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allowBlank="1" showInputMessage="1" showErrorMessage="1" errorTitle="提示" error="请输入11位手机号码" promptTitle="说明" prompt="请输入11位手机号码" sqref="B10:D10">
      <formula1>11</formula1>
    </dataValidation>
    <dataValidation type="textLength" operator="equal" allowBlank="1" showInputMessage="1" showErrorMessage="1" errorTitle="提示" error="格式如：2003.05" promptTitle="说明" prompt="格式如：2003.05" sqref="F6:G6 B7:D7">
      <formula1>7</formula1>
    </dataValidation>
    <dataValidation allowBlank="1" showInputMessage="1" showErrorMessage="1" promptTitle="说明" prompt="填写学习主要课程" sqref="G19:I21 G15:I17"/>
    <dataValidation type="list" allowBlank="1" showInputMessage="1" showErrorMessage="1" promptTitle="说明" prompt="下拉选择" sqref="A47:A51">
      <formula1>"妻子,丈夫,儿子,女儿,父亲,母亲,公公,婆婆,岳父,岳母,兄弟,姐妹"</formula1>
    </dataValidation>
    <dataValidation showInputMessage="1" showErrorMessage="1" errorTitle="提示" promptTitle="说明" prompt="填写示例：170CM 65KG" sqref="B5"/>
    <dataValidation allowBlank="1" showInputMessage="1" showErrorMessage="1" promptTitle="说明" prompt="填写常用邮箱，用于接受邮件信息，非常重要！" sqref="F10"/>
    <dataValidation allowBlank="1" showInputMessage="1" showErrorMessage="1" promptTitle="说明：" prompt="如无则不填" sqref="B9:D9 F9"/>
    <dataValidation allowBlank="1" showInputMessage="1" showErrorMessage="1" promptTitle="说明" prompt="格式如：2000.06-2004.08" sqref="B15:B17 B19:B21 B24:B29 B32:B37"/>
    <dataValidation type="textLength" operator="equal" showInputMessage="1" showErrorMessage="1" errorTitle="提示" error="格式如：1986.05(31岁)" promptTitle="说明" prompt="格式如：1986.05(31岁)" sqref="F4:G4" errorStyle="warning">
      <formula1>12</formula1>
    </dataValidation>
    <dataValidation type="list" showInputMessage="1" showErrorMessage="1" errorTitle="提示" error="请选择性别" promptTitle="说明" prompt="请选择性别" sqref="D4" errorStyle="warning">
      <formula1>"男,女"</formula1>
    </dataValidation>
    <dataValidation allowBlank="1" showInputMessage="1" showErrorMessage="1" promptTitle="说明" prompt="用工性质指：劳动合同、劳务派遣、外包、非全日制等&#10;格式：XX单位（劳动合同）" sqref="C24:C29"/>
    <dataValidation type="textLength" operator="greaterThan" showInputMessage="1" showErrorMessage="1" errorTitle="提示" error="格式：重庆渝北" promptTitle="说明" prompt="填写省市或市区两级，如：陕西西安、重庆渝北" sqref="D5" errorStyle="warning">
      <formula1>0</formula1>
    </dataValidation>
    <dataValidation allowBlank="1" showInputMessage="1" showErrorMessage="1" promptTitle="说明" prompt="格式如：张三，时任总经理，13800000000" sqref="I24:I29"/>
    <dataValidation type="textLength" operator="greaterThan" showInputMessage="1" showErrorMessage="1" errorTitle="提示" error="请输入身份证上的姓名" promptTitle="说明" prompt="请输入身份证上的姓名" sqref="B4" errorStyle="warning">
      <formula1>0</formula1>
    </dataValidation>
    <dataValidation allowBlank="1" showInputMessage="1" showErrorMessage="1" promptTitle="说明" prompt="与招聘公告中的单位完全一致" sqref="C2:D2"/>
    <dataValidation allowBlank="1" showInputMessage="1" showErrorMessage="1" promptTitle="说明" prompt="与招聘公告中的岗位完全一致" sqref="F2:G2"/>
    <dataValidation type="textLength" operator="equal" showInputMessage="1" showErrorMessage="1" errorTitle="提示" error="请输入18位身份证号码" promptTitle="说明" prompt="请输入18位身份证号码" sqref="F5:G5" errorStyle="warning">
      <formula1>18</formula1>
    </dataValidation>
  </dataValidations>
  <printOptions horizontalCentered="1"/>
  <pageMargins left="0.313888888888889" right="0.313888888888889" top="0.393055555555556" bottom="0.393055555555556" header="0.313888888888889" footer="0.313888888888889"/>
  <pageSetup paperSize="9" scale="5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AB9"/>
  <sheetViews>
    <sheetView view="pageBreakPreview" zoomScale="85" zoomScaleNormal="55" workbookViewId="0">
      <selection activeCell="E9" sqref="E9"/>
    </sheetView>
  </sheetViews>
  <sheetFormatPr defaultColWidth="9" defaultRowHeight="14.4"/>
  <cols>
    <col min="1" max="1" width="4.5" style="3" customWidth="1"/>
    <col min="2" max="2" width="16.8518518518519" style="3" customWidth="1"/>
    <col min="3" max="3" width="15.6296296296296" style="3" customWidth="1"/>
    <col min="4" max="4" width="10.1203703703704" style="3" customWidth="1"/>
    <col min="5" max="5" width="8" style="3" customWidth="1"/>
    <col min="6" max="6" width="18.3703703703704" style="4" customWidth="1"/>
    <col min="7" max="7" width="5.5" style="3" customWidth="1"/>
    <col min="8" max="9" width="10.5" style="3" customWidth="1"/>
    <col min="10" max="10" width="22" style="5" customWidth="1"/>
    <col min="11" max="11" width="17.8796296296296" style="5" customWidth="1"/>
    <col min="12" max="12" width="27.1203703703704" style="4" customWidth="1"/>
    <col min="13" max="13" width="14.25" style="3" customWidth="1"/>
    <col min="14" max="14" width="64.6296296296296" style="3" customWidth="1"/>
    <col min="15" max="15" width="55" style="1" customWidth="1"/>
    <col min="16" max="16" width="18.8796296296296" style="1" customWidth="1"/>
    <col min="17" max="17" width="10.6296296296296" style="6" customWidth="1"/>
    <col min="18" max="18" width="10.25" style="6" customWidth="1"/>
    <col min="19" max="19" width="7.5" style="6" customWidth="1"/>
    <col min="20" max="20" width="12.25" style="3" customWidth="1"/>
    <col min="21" max="21" width="16.3703703703704" style="3" customWidth="1"/>
    <col min="22" max="22" width="14.3703703703704" style="3" customWidth="1"/>
    <col min="23" max="23" width="25.5" style="3" customWidth="1"/>
    <col min="24" max="24" width="60.5" style="3" customWidth="1"/>
    <col min="25" max="25" width="63.25" style="3" customWidth="1"/>
    <col min="26" max="26" width="38.1203703703704" style="6" customWidth="1"/>
    <col min="27" max="27" width="28.5" style="3" customWidth="1"/>
    <col min="28" max="28" width="37.1203703703704" style="5" customWidth="1"/>
    <col min="29" max="16384" width="9" style="3"/>
  </cols>
  <sheetData>
    <row r="1" ht="21.6" customHeight="1" spans="1:28">
      <c r="A1" s="7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="1" customFormat="1" ht="49.9" customHeight="1" spans="1:28">
      <c r="A2" s="8" t="s">
        <v>38</v>
      </c>
      <c r="B2" s="8" t="s">
        <v>1</v>
      </c>
      <c r="C2" s="8" t="s">
        <v>3</v>
      </c>
      <c r="D2" s="9" t="s">
        <v>4</v>
      </c>
      <c r="E2" s="8" t="s">
        <v>6</v>
      </c>
      <c r="F2" s="8" t="s">
        <v>68</v>
      </c>
      <c r="G2" s="8" t="s">
        <v>7</v>
      </c>
      <c r="H2" s="8" t="s">
        <v>13</v>
      </c>
      <c r="I2" s="8" t="s">
        <v>14</v>
      </c>
      <c r="J2" s="9" t="s">
        <v>12</v>
      </c>
      <c r="K2" s="9" t="s">
        <v>22</v>
      </c>
      <c r="L2" s="11" t="s">
        <v>23</v>
      </c>
      <c r="M2" s="8" t="s">
        <v>69</v>
      </c>
      <c r="N2" s="14" t="s">
        <v>29</v>
      </c>
      <c r="O2" s="14" t="s">
        <v>36</v>
      </c>
      <c r="P2" s="15" t="s">
        <v>21</v>
      </c>
      <c r="Q2" s="8" t="s">
        <v>15</v>
      </c>
      <c r="R2" s="8" t="s">
        <v>70</v>
      </c>
      <c r="S2" s="8" t="s">
        <v>19</v>
      </c>
      <c r="T2" s="8" t="s">
        <v>71</v>
      </c>
      <c r="U2" s="8" t="s">
        <v>72</v>
      </c>
      <c r="V2" s="8" t="s">
        <v>73</v>
      </c>
      <c r="W2" s="8" t="s">
        <v>74</v>
      </c>
      <c r="X2" s="8" t="s">
        <v>75</v>
      </c>
      <c r="Y2" s="8" t="s">
        <v>76</v>
      </c>
      <c r="Z2" s="8" t="s">
        <v>77</v>
      </c>
      <c r="AA2" s="8" t="s">
        <v>78</v>
      </c>
      <c r="AB2" s="9" t="s">
        <v>79</v>
      </c>
    </row>
    <row r="3" s="2" customFormat="1" ht="197.45" customHeight="1" spans="1:28">
      <c r="A3" s="10"/>
      <c r="B3" s="10" t="str">
        <f>VLOOKUP($B$2,'信息转置专用（请勿删除）'!$A$2:$D$2,3,0)</f>
        <v>重庆川仪自动化股份有限公司</v>
      </c>
      <c r="C3" s="10" t="str">
        <f>VLOOKUP($C$2,'信息转置专用（请勿删除）'!$E$2:$G$2,2,0)</f>
        <v/>
      </c>
      <c r="D3" s="10" t="str">
        <f>VLOOKUP($D$2,'信息转置专用（请勿删除）'!$H$2:$I$2,2,0)</f>
        <v/>
      </c>
      <c r="E3" s="10" t="str">
        <f>VLOOKUP(E2,'信息转置专用（请勿删除）'!$A$4:$B$4,2,0)</f>
        <v/>
      </c>
      <c r="F3" s="10" t="str">
        <f>VLOOKUP("出生日期及年龄",'信息转置专用（请勿删除）'!$E$4:$G$4,2,0)</f>
        <v/>
      </c>
      <c r="G3" s="10" t="str">
        <f>VLOOKUP($G$2,'信息转置专用（请勿删除）'!$C$4:$D$4,2,0)</f>
        <v/>
      </c>
      <c r="H3" s="10" t="str">
        <f>VLOOKUP($H$2,'信息转置专用（请勿删除）'!$A$6:$D$6,2,0)</f>
        <v/>
      </c>
      <c r="I3" s="10" t="str">
        <f>VLOOKUP($I$2,'信息转置专用（请勿删除）'!$E$6:$G$6,2,0)</f>
        <v/>
      </c>
      <c r="J3" s="12" t="str">
        <f>VLOOKUP($J$2,'信息转置专用（请勿删除）'!$E$5:$G$5,2,0)</f>
        <v/>
      </c>
      <c r="K3" s="10" t="str">
        <f>VLOOKUP($K$2,'信息转置专用（请勿删除）'!$A$10:$D$10,2,0)</f>
        <v/>
      </c>
      <c r="L3" s="13" t="str">
        <f>VLOOKUP(L2,'信息转置专用（请勿删除）'!E10:F10,2,0)</f>
        <v/>
      </c>
      <c r="M3" s="10" t="e">
        <f>VLOOKUP($M$2,'信息转置专用（请勿删除）'!$J$2:$K$2,2,0)</f>
        <v>#N/A</v>
      </c>
      <c r="N3" s="16" t="str">
        <f>VLOOKUP($N$2,'信息转置专用（请勿删除）'!$A$15:$M$17,13,0)</f>
        <v/>
      </c>
      <c r="O3" s="16" t="str">
        <f>VLOOKUP($O$2,'信息转置专用（请勿删除）'!$A$19:$M$21,13,0)</f>
        <v/>
      </c>
      <c r="P3" s="10" t="str">
        <f>VLOOKUP($P$2,'信息转置专用（请勿删除）'!$G$9:$I$9,3,0)</f>
        <v/>
      </c>
      <c r="Q3" s="10" t="str">
        <f>VLOOKUP($Q$2,'信息转置专用（请勿删除）'!$A$7:$D$7,2,0)</f>
        <v/>
      </c>
      <c r="R3" s="10" t="str">
        <f>VLOOKUP("专业工作年限",'信息转置专用（请勿删除）'!$E$7:$G$7,2,0)</f>
        <v/>
      </c>
      <c r="S3" s="10" t="str">
        <f>VLOOKUP("现单位",'信息转置专用（请勿删除）'!$A$9:$D$9,2,0)</f>
        <v/>
      </c>
      <c r="T3" s="10" t="str">
        <f>VLOOKUP("现任岗位及职务",'信息转置专用（请勿删除）'!$E$9:$I$9,2,0)</f>
        <v/>
      </c>
      <c r="U3" s="10" t="str">
        <f>VLOOKUP("当前年收入（税前，万元）",'信息转置专用（请勿删除）'!$A$12:$E$12,4,0)</f>
        <v/>
      </c>
      <c r="V3" s="10" t="str">
        <f>VLOOKUP("期望年收入（税前，万元）",'信息转置专用（请勿删除）'!$F$12:$I$12,2,0)</f>
        <v/>
      </c>
      <c r="W3" s="16" t="str">
        <f>HLOOKUP($W$2,'信息转置专用（请勿删除）'!$J$7:$J$8,2,0)</f>
        <v/>
      </c>
      <c r="X3" s="16" t="str">
        <f>HLOOKUP($X$2,'信息转置专用（请勿删除）'!$K$23:$K$29,2,0)</f>
        <v/>
      </c>
      <c r="Y3" s="16" t="str">
        <f>HLOOKUP($Y$2,'信息转置专用（请勿删除）'!$K$31:$K$37,2,0)</f>
        <v/>
      </c>
      <c r="Z3" s="16" t="str">
        <f>HLOOKUP($Z$2,'信息转置专用（请勿删除）'!$K$39:$K$44,2,0)</f>
        <v/>
      </c>
      <c r="AA3" s="10"/>
      <c r="AB3" s="16" t="str">
        <f>HLOOKUP($AB$2,'信息转置专用（请勿删除）'!$K$46:$K$51,2,0)</f>
        <v/>
      </c>
    </row>
    <row r="9" spans="24:24">
      <c r="X9" s="103"/>
    </row>
  </sheetData>
  <pageMargins left="0.699305555555556" right="0.699305555555556" top="0.75" bottom="0.75" header="0.3" footer="0.3"/>
  <pageSetup paperSize="9" scale="13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5"/>
  <sheetViews>
    <sheetView view="pageBreakPreview" zoomScale="55" zoomScaleNormal="70" topLeftCell="A4" workbookViewId="0">
      <selection activeCell="G9" sqref="G9:H9"/>
    </sheetView>
  </sheetViews>
  <sheetFormatPr defaultColWidth="8.87962962962963" defaultRowHeight="14.4"/>
  <cols>
    <col min="1" max="1" width="10.8796296296296" style="17" customWidth="1"/>
    <col min="2" max="2" width="16.5" style="17" customWidth="1"/>
    <col min="3" max="3" width="15.5" style="17" customWidth="1"/>
    <col min="4" max="4" width="14.75" style="17" customWidth="1"/>
    <col min="5" max="5" width="23.8796296296296" style="17" customWidth="1"/>
    <col min="6" max="6" width="29.5" style="17" customWidth="1"/>
    <col min="7" max="7" width="19.3703703703704" style="17" customWidth="1"/>
    <col min="8" max="8" width="12.6296296296296" style="17" customWidth="1"/>
    <col min="9" max="9" width="23.3703703703704" style="17" customWidth="1"/>
    <col min="10" max="10" width="18.5" style="17" customWidth="1"/>
    <col min="11" max="11" width="26.75" style="17" customWidth="1"/>
    <col min="12" max="12" width="27.8796296296296" style="17" customWidth="1"/>
    <col min="13" max="13" width="26.25" style="17" customWidth="1"/>
    <col min="14" max="16384" width="8.87962962962963" style="17"/>
  </cols>
  <sheetData>
    <row r="1" ht="35.45" customHeight="1" spans="1:9">
      <c r="A1" s="18" t="s">
        <v>80</v>
      </c>
      <c r="B1" s="18"/>
      <c r="C1" s="18"/>
      <c r="D1" s="18"/>
      <c r="E1" s="18"/>
      <c r="F1" s="18"/>
      <c r="G1" s="18"/>
      <c r="H1" s="18"/>
      <c r="I1" s="18"/>
    </row>
    <row r="2" ht="28.9" customHeight="1" spans="1:11">
      <c r="A2" s="19" t="s">
        <v>1</v>
      </c>
      <c r="B2" s="20"/>
      <c r="C2" s="21" t="str">
        <f>IF('应聘报名表（个人填写）'!C2:D2=0,"",'应聘报名表（个人填写）'!C2:D2)</f>
        <v>重庆川仪自动化股份有限公司</v>
      </c>
      <c r="D2" s="21"/>
      <c r="E2" s="62" t="s">
        <v>3</v>
      </c>
      <c r="F2" s="21" t="str">
        <f>IF('应聘报名表（个人填写）'!F2:G2=0,"",'应聘报名表（个人填写）'!F2:G2)</f>
        <v/>
      </c>
      <c r="G2" s="21"/>
      <c r="H2" s="62" t="s">
        <v>4</v>
      </c>
      <c r="I2" s="25" t="str">
        <f>IF('应聘报名表（个人填写）'!I2=0,"",'应聘报名表（个人填写）'!I2)</f>
        <v/>
      </c>
      <c r="J2" s="82" t="s">
        <v>69</v>
      </c>
      <c r="K2" s="82" t="e">
        <f>IF(VLOOKUP(MAX($J$15:$J$21),$J$15:$K$21,2,0)=0,"",VLOOKUP(MAX($J$15:$J$21),$J$15:$K$21,2,0))</f>
        <v>#N/A</v>
      </c>
    </row>
    <row r="3" ht="28.9" customHeight="1" spans="1:11">
      <c r="A3" s="22" t="s">
        <v>5</v>
      </c>
      <c r="B3" s="22"/>
      <c r="C3" s="23"/>
      <c r="D3" s="23"/>
      <c r="E3" s="22"/>
      <c r="F3" s="22"/>
      <c r="G3" s="22"/>
      <c r="H3" s="22"/>
      <c r="I3" s="22"/>
      <c r="J3" s="83" t="s">
        <v>81</v>
      </c>
      <c r="K3" s="83">
        <v>4</v>
      </c>
    </row>
    <row r="4" ht="36" customHeight="1" spans="1:11">
      <c r="A4" s="24" t="s">
        <v>6</v>
      </c>
      <c r="B4" s="25" t="str">
        <f>IF('应聘报名表（个人填写）'!B4=0,"",'应聘报名表（个人填写）'!B4)</f>
        <v/>
      </c>
      <c r="C4" s="26" t="s">
        <v>7</v>
      </c>
      <c r="D4" s="25" t="str">
        <f>IF('应聘报名表（个人填写）'!D4=0,"",'应聘报名表（个人填写）'!D4)</f>
        <v/>
      </c>
      <c r="E4" s="26" t="s">
        <v>8</v>
      </c>
      <c r="F4" s="63" t="str">
        <f>IF('应聘报名表（个人填写）'!F4:G4=0,"",'应聘报名表（个人填写）'!F4:G4)</f>
        <v/>
      </c>
      <c r="G4" s="64"/>
      <c r="H4" s="65" t="s">
        <v>82</v>
      </c>
      <c r="I4" s="84"/>
      <c r="J4" s="83" t="s">
        <v>83</v>
      </c>
      <c r="K4" s="83">
        <v>3</v>
      </c>
    </row>
    <row r="5" ht="36" customHeight="1" spans="1:11">
      <c r="A5" s="24" t="s">
        <v>84</v>
      </c>
      <c r="B5" s="27" t="str">
        <f>IF('应聘报名表（个人填写）'!B5=0,"",'应聘报名表（个人填写）'!B5)</f>
        <v/>
      </c>
      <c r="C5" s="26" t="s">
        <v>11</v>
      </c>
      <c r="D5" s="28">
        <f>'应聘报名表（个人填写）'!D5</f>
        <v>0</v>
      </c>
      <c r="E5" s="26" t="s">
        <v>12</v>
      </c>
      <c r="F5" s="25" t="str">
        <f>IF('应聘报名表（个人填写）'!F5:G5=0,"",'应聘报名表（个人填写）'!F5:G5)</f>
        <v/>
      </c>
      <c r="G5" s="25"/>
      <c r="H5" s="66"/>
      <c r="I5" s="85"/>
      <c r="J5" s="83" t="s">
        <v>85</v>
      </c>
      <c r="K5" s="83">
        <v>2</v>
      </c>
    </row>
    <row r="6" ht="36" customHeight="1" spans="1:11">
      <c r="A6" s="24" t="s">
        <v>13</v>
      </c>
      <c r="B6" s="25" t="str">
        <f>IF('应聘报名表（个人填写）'!B6:D6=0,"",'应聘报名表（个人填写）'!B6:D6)</f>
        <v/>
      </c>
      <c r="C6" s="25"/>
      <c r="D6" s="25"/>
      <c r="E6" s="26" t="s">
        <v>14</v>
      </c>
      <c r="F6" s="25" t="str">
        <f>IF('应聘报名表（个人填写）'!F6:G6=0,"",'应聘报名表（个人填写）'!F6:G6)</f>
        <v/>
      </c>
      <c r="G6" s="25"/>
      <c r="H6" s="66"/>
      <c r="I6" s="85"/>
      <c r="J6" s="83" t="s">
        <v>86</v>
      </c>
      <c r="K6" s="83">
        <v>1</v>
      </c>
    </row>
    <row r="7" ht="36" customHeight="1" spans="1:13">
      <c r="A7" s="24" t="s">
        <v>15</v>
      </c>
      <c r="B7" s="25" t="str">
        <f>IF('应聘报名表（个人填写）'!B7:D7=0,"",'应聘报名表（个人填写）'!B7:D7)</f>
        <v/>
      </c>
      <c r="C7" s="25"/>
      <c r="D7" s="25"/>
      <c r="E7" s="26" t="s">
        <v>16</v>
      </c>
      <c r="F7" s="25" t="str">
        <f>IF('应聘报名表（个人填写）'!F7:G7=0,"",'应聘报名表（个人填写）'!F7:G7)</f>
        <v/>
      </c>
      <c r="G7" s="25"/>
      <c r="H7" s="66"/>
      <c r="I7" s="85"/>
      <c r="J7" s="83" t="s">
        <v>74</v>
      </c>
      <c r="K7" s="82"/>
      <c r="M7" s="102"/>
    </row>
    <row r="8" ht="36" customHeight="1" spans="1:10">
      <c r="A8" s="24" t="s">
        <v>17</v>
      </c>
      <c r="B8" s="25" t="str">
        <f>IF('应聘报名表（个人填写）'!B8:D8=0,"",'应聘报名表（个人填写）'!B8:D8)</f>
        <v/>
      </c>
      <c r="C8" s="25"/>
      <c r="D8" s="25"/>
      <c r="E8" s="26" t="s">
        <v>87</v>
      </c>
      <c r="F8" s="30" t="str">
        <f>IF('应聘报名表（个人填写）'!F8:G8=0,"",'应聘报名表（个人填写）'!F8:G8)</f>
        <v/>
      </c>
      <c r="G8" s="32"/>
      <c r="H8" s="67"/>
      <c r="I8" s="86"/>
      <c r="J8" s="83" t="str">
        <f>IF(B8="",IF(F8="","",F8),IF(F8="",B8,B8&amp;CHAR(10)&amp;F8))</f>
        <v/>
      </c>
    </row>
    <row r="9" ht="36" customHeight="1" spans="1:11">
      <c r="A9" s="29" t="s">
        <v>19</v>
      </c>
      <c r="B9" s="30" t="str">
        <f>IF('应聘报名表（个人填写）'!B9:D9=0,"",'应聘报名表（个人填写）'!B9:D9)</f>
        <v/>
      </c>
      <c r="C9" s="31"/>
      <c r="D9" s="32"/>
      <c r="E9" s="68" t="s">
        <v>88</v>
      </c>
      <c r="F9" s="34" t="str">
        <f>IF('应聘报名表（个人填写）'!F9="","",'应聘报名表（个人填写）'!F9)</f>
        <v/>
      </c>
      <c r="G9" s="62" t="s">
        <v>21</v>
      </c>
      <c r="H9" s="62"/>
      <c r="I9" s="87" t="str">
        <f>IF('应聘报名表（个人填写）'!I9="","",'应聘报名表（个人填写）'!I9)</f>
        <v/>
      </c>
      <c r="J9" s="82"/>
      <c r="K9" s="82"/>
    </row>
    <row r="10" ht="36" customHeight="1" spans="1:11">
      <c r="A10" s="33" t="s">
        <v>22</v>
      </c>
      <c r="B10" s="34" t="str">
        <f>IF('应聘报名表（个人填写）'!B10:D10=0,"",'应聘报名表（个人填写）'!B10:D10)</f>
        <v/>
      </c>
      <c r="C10" s="34"/>
      <c r="D10" s="34"/>
      <c r="E10" s="69" t="s">
        <v>23</v>
      </c>
      <c r="F10" s="34" t="str">
        <f>IF('应聘报名表（个人填写）'!F10=0,"",'应聘报名表（个人填写）'!F10)</f>
        <v/>
      </c>
      <c r="G10" s="70" t="s">
        <v>24</v>
      </c>
      <c r="H10" s="71"/>
      <c r="I10" s="88">
        <f>'应聘报名表（个人填写）'!I10</f>
        <v>0</v>
      </c>
      <c r="J10" s="82"/>
      <c r="K10" s="82"/>
    </row>
    <row r="11" ht="28.9" customHeight="1" spans="1:11">
      <c r="A11" s="35" t="s">
        <v>25</v>
      </c>
      <c r="B11" s="36"/>
      <c r="C11" s="36"/>
      <c r="D11" s="36"/>
      <c r="E11" s="36"/>
      <c r="F11" s="36"/>
      <c r="G11" s="36"/>
      <c r="H11" s="36"/>
      <c r="I11" s="89"/>
      <c r="J11" s="82"/>
      <c r="K11" s="82"/>
    </row>
    <row r="12" ht="28.9" customHeight="1" spans="1:11">
      <c r="A12" s="37" t="s">
        <v>26</v>
      </c>
      <c r="B12" s="38"/>
      <c r="C12" s="39"/>
      <c r="D12" s="40" t="str">
        <f>IF('应聘报名表（个人填写）'!D12:E12=0,"",'应聘报名表（个人填写）'!D12:E12)</f>
        <v/>
      </c>
      <c r="E12" s="72"/>
      <c r="F12" s="69" t="s">
        <v>27</v>
      </c>
      <c r="G12" s="40" t="str">
        <f>IF('应聘报名表（个人填写）'!G12:I12=0,"",'应聘报名表（个人填写）'!G12:I12)</f>
        <v/>
      </c>
      <c r="H12" s="73"/>
      <c r="I12" s="90"/>
      <c r="J12" s="82"/>
      <c r="K12" s="82"/>
    </row>
    <row r="13" ht="28.9" customHeight="1" spans="1:11">
      <c r="A13" s="41" t="s">
        <v>89</v>
      </c>
      <c r="B13" s="42"/>
      <c r="C13" s="42"/>
      <c r="D13" s="42"/>
      <c r="E13" s="42"/>
      <c r="F13" s="42"/>
      <c r="G13" s="42"/>
      <c r="H13" s="42"/>
      <c r="I13" s="91"/>
      <c r="J13" s="82"/>
      <c r="K13" s="82"/>
    </row>
    <row r="14" ht="28.9" customHeight="1" spans="1:13">
      <c r="A14" s="43"/>
      <c r="B14" s="43" t="s">
        <v>30</v>
      </c>
      <c r="C14" s="43" t="s">
        <v>31</v>
      </c>
      <c r="D14" s="43" t="s">
        <v>32</v>
      </c>
      <c r="E14" s="43" t="s">
        <v>33</v>
      </c>
      <c r="F14" s="43" t="s">
        <v>90</v>
      </c>
      <c r="G14" s="53" t="s">
        <v>78</v>
      </c>
      <c r="H14" s="74"/>
      <c r="I14" s="74"/>
      <c r="J14" s="92" t="s">
        <v>91</v>
      </c>
      <c r="K14" s="93"/>
      <c r="L14" s="94" t="s">
        <v>92</v>
      </c>
      <c r="M14" s="94" t="s">
        <v>93</v>
      </c>
    </row>
    <row r="15" ht="28.9" customHeight="1" spans="1:13">
      <c r="A15" s="29" t="s">
        <v>29</v>
      </c>
      <c r="B15" s="44">
        <f>'应聘报名表（个人填写）'!B15</f>
        <v>0</v>
      </c>
      <c r="C15" s="44">
        <f>'应聘报名表（个人填写）'!C15</f>
        <v>0</v>
      </c>
      <c r="D15" s="44">
        <f>'应聘报名表（个人填写）'!D15</f>
        <v>0</v>
      </c>
      <c r="E15" s="44">
        <f>'应聘报名表（个人填写）'!E15</f>
        <v>0</v>
      </c>
      <c r="F15" s="75">
        <f>'应聘报名表（个人填写）'!F15</f>
        <v>0</v>
      </c>
      <c r="G15" s="30">
        <f>'应聘报名表（个人填写）'!G15:I15</f>
        <v>0</v>
      </c>
      <c r="H15" s="31"/>
      <c r="I15" s="31"/>
      <c r="J15" s="83" t="str">
        <f>IF(ISNA(VLOOKUP(C15,$J$3:$K$6,2,0)),"",VLOOKUP(C15,$J$3:$K$6,2,0))</f>
        <v/>
      </c>
      <c r="K15" s="83">
        <f t="shared" ref="K15:K17" si="0">C15</f>
        <v>0</v>
      </c>
      <c r="L15" s="94" t="str">
        <f t="shared" ref="L15" si="1">IF(B15=0,"",IF(L16="",B15&amp;"  "&amp;C15&amp;"/"&amp;D15&amp;"  "&amp;E15&amp;"  "&amp;F15,B15&amp;"   "&amp;C15&amp;"/"&amp;D15&amp;"  "&amp;E15&amp;"  "&amp;F15&amp;CHAR(10)))</f>
        <v/>
      </c>
      <c r="M15" s="97" t="str">
        <f>L15&amp;L16&amp;L17</f>
        <v/>
      </c>
    </row>
    <row r="16" ht="28.9" customHeight="1" spans="1:13">
      <c r="A16" s="45"/>
      <c r="B16" s="44">
        <f>'应聘报名表（个人填写）'!B16</f>
        <v>0</v>
      </c>
      <c r="C16" s="44">
        <f>'应聘报名表（个人填写）'!C16</f>
        <v>0</v>
      </c>
      <c r="D16" s="44">
        <f>'应聘报名表（个人填写）'!D16</f>
        <v>0</v>
      </c>
      <c r="E16" s="44">
        <f>'应聘报名表（个人填写）'!E16</f>
        <v>0</v>
      </c>
      <c r="F16" s="44">
        <f>'应聘报名表（个人填写）'!F16</f>
        <v>0</v>
      </c>
      <c r="G16" s="30">
        <f>'应聘报名表（个人填写）'!G16:I16</f>
        <v>0</v>
      </c>
      <c r="H16" s="31"/>
      <c r="I16" s="31"/>
      <c r="J16" s="83" t="str">
        <f t="shared" ref="J16:J17" si="2">IF(ISNA(VLOOKUP(C16,$J$3:$K$6,2,0)),"",VLOOKUP(C16,$J$3:$K$6,2,0))</f>
        <v/>
      </c>
      <c r="K16" s="83">
        <f t="shared" si="0"/>
        <v>0</v>
      </c>
      <c r="L16" s="94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98"/>
    </row>
    <row r="17" ht="28.9" customHeight="1" spans="1:13">
      <c r="A17" s="46"/>
      <c r="B17" s="44">
        <f>'应聘报名表（个人填写）'!B17</f>
        <v>0</v>
      </c>
      <c r="C17" s="44">
        <f>'应聘报名表（个人填写）'!C17</f>
        <v>0</v>
      </c>
      <c r="D17" s="44">
        <f>'应聘报名表（个人填写）'!D17</f>
        <v>0</v>
      </c>
      <c r="E17" s="44">
        <f>'应聘报名表（个人填写）'!E17</f>
        <v>0</v>
      </c>
      <c r="F17" s="44">
        <f>'应聘报名表（个人填写）'!F17</f>
        <v>0</v>
      </c>
      <c r="G17" s="30">
        <f>'应聘报名表（个人填写）'!G17:I17</f>
        <v>0</v>
      </c>
      <c r="H17" s="31"/>
      <c r="I17" s="31"/>
      <c r="J17" s="83" t="str">
        <f t="shared" si="2"/>
        <v/>
      </c>
      <c r="K17" s="83">
        <f t="shared" si="0"/>
        <v>0</v>
      </c>
      <c r="L17" s="94" t="str">
        <f t="shared" si="3"/>
        <v/>
      </c>
      <c r="M17" s="99"/>
    </row>
    <row r="18" ht="28.9" customHeight="1" spans="1:13">
      <c r="A18" s="47"/>
      <c r="B18" s="43" t="s">
        <v>30</v>
      </c>
      <c r="C18" s="43" t="s">
        <v>31</v>
      </c>
      <c r="D18" s="43" t="s">
        <v>32</v>
      </c>
      <c r="E18" s="43" t="s">
        <v>33</v>
      </c>
      <c r="F18" s="43" t="s">
        <v>90</v>
      </c>
      <c r="G18" s="53" t="s">
        <v>78</v>
      </c>
      <c r="H18" s="74"/>
      <c r="I18" s="74"/>
      <c r="J18" s="83"/>
      <c r="K18" s="83"/>
      <c r="L18" s="94"/>
      <c r="M18" s="94" t="s">
        <v>94</v>
      </c>
    </row>
    <row r="19" ht="28.9" customHeight="1" spans="1:13">
      <c r="A19" s="29" t="s">
        <v>36</v>
      </c>
      <c r="B19" s="44">
        <f>'应聘报名表（个人填写）'!B19</f>
        <v>0</v>
      </c>
      <c r="C19" s="44">
        <f>'应聘报名表（个人填写）'!C19</f>
        <v>0</v>
      </c>
      <c r="D19" s="44">
        <f>'应聘报名表（个人填写）'!D19</f>
        <v>0</v>
      </c>
      <c r="E19" s="44">
        <f>'应聘报名表（个人填写）'!E19</f>
        <v>0</v>
      </c>
      <c r="F19" s="44">
        <f>'应聘报名表（个人填写）'!F19</f>
        <v>0</v>
      </c>
      <c r="G19" s="30">
        <f>'应聘报名表（个人填写）'!G19:I19</f>
        <v>0</v>
      </c>
      <c r="H19" s="31"/>
      <c r="I19" s="31"/>
      <c r="J19" s="83" t="str">
        <f>IF(ISNA(VLOOKUP(C19,$J$3:$K$6,2,0)),"",VLOOKUP(C19,$J$3:$K$6,2,0))</f>
        <v/>
      </c>
      <c r="K19" s="83">
        <f t="shared" ref="K19:K21" si="4">C19</f>
        <v>0</v>
      </c>
      <c r="L19" s="94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97" t="str">
        <f>L19&amp;L20&amp;L21</f>
        <v/>
      </c>
    </row>
    <row r="20" ht="28.9" customHeight="1" spans="1:13">
      <c r="A20" s="45"/>
      <c r="B20" s="44">
        <f>'应聘报名表（个人填写）'!B20</f>
        <v>0</v>
      </c>
      <c r="C20" s="44">
        <f>'应聘报名表（个人填写）'!C20</f>
        <v>0</v>
      </c>
      <c r="D20" s="44">
        <f>'应聘报名表（个人填写）'!D20</f>
        <v>0</v>
      </c>
      <c r="E20" s="44">
        <f>'应聘报名表（个人填写）'!E20</f>
        <v>0</v>
      </c>
      <c r="F20" s="44">
        <f>'应聘报名表（个人填写）'!F20</f>
        <v>0</v>
      </c>
      <c r="G20" s="30">
        <f>'应聘报名表（个人填写）'!G20:I20</f>
        <v>0</v>
      </c>
      <c r="H20" s="31"/>
      <c r="I20" s="31"/>
      <c r="J20" s="83" t="str">
        <f>IF(ISNA(VLOOKUP(C20,$J$3:$K$6,2,0)),"",VLOOKUP(C20,$J$3:$K$6,2,0))</f>
        <v/>
      </c>
      <c r="K20" s="83">
        <f t="shared" si="4"/>
        <v>0</v>
      </c>
      <c r="L20" s="94" t="str">
        <f t="shared" si="5"/>
        <v/>
      </c>
      <c r="M20" s="98"/>
    </row>
    <row r="21" ht="28.9" customHeight="1" spans="1:13">
      <c r="A21" s="48"/>
      <c r="B21" s="49">
        <f>'应聘报名表（个人填写）'!B21</f>
        <v>0</v>
      </c>
      <c r="C21" s="49">
        <f>'应聘报名表（个人填写）'!C21</f>
        <v>0</v>
      </c>
      <c r="D21" s="49">
        <f>'应聘报名表（个人填写）'!D21</f>
        <v>0</v>
      </c>
      <c r="E21" s="49">
        <f>'应聘报名表（个人填写）'!E21</f>
        <v>0</v>
      </c>
      <c r="F21" s="49">
        <f>'应聘报名表（个人填写）'!F21</f>
        <v>0</v>
      </c>
      <c r="G21" s="76">
        <f>'应聘报名表（个人填写）'!G21:I21</f>
        <v>0</v>
      </c>
      <c r="H21" s="77"/>
      <c r="I21" s="77"/>
      <c r="J21" s="83" t="str">
        <f>IF(ISNA(VLOOKUP(C21,$J$3:$K$6,2,0)),"",VLOOKUP(C21,$J$3:$K$6,2,0))</f>
        <v/>
      </c>
      <c r="K21" s="83">
        <f t="shared" si="4"/>
        <v>0</v>
      </c>
      <c r="L21" s="94" t="str">
        <f t="shared" si="5"/>
        <v/>
      </c>
      <c r="M21" s="99"/>
    </row>
    <row r="22" ht="39" customHeight="1" spans="1:9">
      <c r="A22" s="35" t="s">
        <v>95</v>
      </c>
      <c r="B22" s="36"/>
      <c r="C22" s="36"/>
      <c r="D22" s="36"/>
      <c r="E22" s="36"/>
      <c r="F22" s="36"/>
      <c r="G22" s="36"/>
      <c r="H22" s="36"/>
      <c r="I22" s="89"/>
    </row>
    <row r="23" ht="39" customHeight="1" spans="1:11">
      <c r="A23" s="24" t="s">
        <v>38</v>
      </c>
      <c r="B23" s="43" t="s">
        <v>30</v>
      </c>
      <c r="C23" s="43" t="s">
        <v>96</v>
      </c>
      <c r="D23" s="43" t="s">
        <v>40</v>
      </c>
      <c r="E23" s="43" t="s">
        <v>97</v>
      </c>
      <c r="F23" s="53" t="s">
        <v>98</v>
      </c>
      <c r="G23" s="74"/>
      <c r="H23" s="26" t="s">
        <v>43</v>
      </c>
      <c r="I23" s="95" t="s">
        <v>44</v>
      </c>
      <c r="J23" s="94" t="s">
        <v>99</v>
      </c>
      <c r="K23" s="94" t="s">
        <v>75</v>
      </c>
    </row>
    <row r="24" ht="47.45" customHeight="1" spans="1:11">
      <c r="A24" s="50">
        <v>1</v>
      </c>
      <c r="B24" s="44">
        <f>'应聘报名表（个人填写）'!B24</f>
        <v>0</v>
      </c>
      <c r="C24" s="51">
        <f>'应聘报名表（个人填写）'!C24</f>
        <v>0</v>
      </c>
      <c r="D24" s="44">
        <f>'应聘报名表（个人填写）'!D24</f>
        <v>0</v>
      </c>
      <c r="E24" s="44">
        <f>'应聘报名表（个人填写）'!E24</f>
        <v>0</v>
      </c>
      <c r="F24" s="78">
        <f>'应聘报名表（个人填写）'!F24:G24</f>
        <v>0</v>
      </c>
      <c r="G24" s="79"/>
      <c r="H24" s="44">
        <f>'应聘报名表（个人填写）'!H24</f>
        <v>0</v>
      </c>
      <c r="I24" s="78">
        <f>'应聘报名表（个人填写）'!I24</f>
        <v>0</v>
      </c>
      <c r="J24" s="94" t="str">
        <f>IF(B24=0,"",IF(J25="",B24&amp;"  "&amp;C24&amp;"（"&amp;D24&amp;"）"&amp;"  "&amp;E24,B24&amp;"  "&amp;C24&amp;"（"&amp;D24&amp;"）"&amp;"  "&amp;E24&amp;CHAR(10)))</f>
        <v/>
      </c>
      <c r="K24" s="83" t="str">
        <f>J24&amp;J25&amp;J26&amp;J27&amp;J28&amp;J29</f>
        <v/>
      </c>
    </row>
    <row r="25" ht="47.45" customHeight="1" spans="1:11">
      <c r="A25" s="50">
        <v>2</v>
      </c>
      <c r="B25" s="44">
        <f>'应聘报名表（个人填写）'!B25</f>
        <v>0</v>
      </c>
      <c r="C25" s="44">
        <f>'应聘报名表（个人填写）'!C25</f>
        <v>0</v>
      </c>
      <c r="D25" s="44">
        <f>'应聘报名表（个人填写）'!D25</f>
        <v>0</v>
      </c>
      <c r="E25" s="44">
        <f>'应聘报名表（个人填写）'!E25</f>
        <v>0</v>
      </c>
      <c r="F25" s="78">
        <f>'应聘报名表（个人填写）'!F25:G25</f>
        <v>0</v>
      </c>
      <c r="G25" s="79"/>
      <c r="H25" s="44">
        <f>'应聘报名表（个人填写）'!H25</f>
        <v>0</v>
      </c>
      <c r="I25" s="78">
        <f>'应聘报名表（个人填写）'!I25</f>
        <v>0</v>
      </c>
      <c r="J25" s="94" t="str">
        <f t="shared" ref="J25" si="6">IF(B25=0,"",IF(J26="",B25&amp;"  "&amp;C25&amp;"（"&amp;D25&amp;"）"&amp;"  "&amp;E25,B25&amp;"  "&amp;C25&amp;"（"&amp;D25&amp;"）"&amp;"  "&amp;E25&amp;CHAR(10)))</f>
        <v/>
      </c>
      <c r="K25" s="83"/>
    </row>
    <row r="26" ht="47.45" customHeight="1" spans="1:11">
      <c r="A26" s="50">
        <v>3</v>
      </c>
      <c r="B26" s="44">
        <f>'应聘报名表（个人填写）'!B26</f>
        <v>0</v>
      </c>
      <c r="C26" s="44">
        <f>'应聘报名表（个人填写）'!C26</f>
        <v>0</v>
      </c>
      <c r="D26" s="44">
        <f>'应聘报名表（个人填写）'!D26</f>
        <v>0</v>
      </c>
      <c r="E26" s="44">
        <f>'应聘报名表（个人填写）'!E26</f>
        <v>0</v>
      </c>
      <c r="F26" s="78">
        <f>'应聘报名表（个人填写）'!F26:G26</f>
        <v>0</v>
      </c>
      <c r="G26" s="79"/>
      <c r="H26" s="44">
        <f>'应聘报名表（个人填写）'!H26</f>
        <v>0</v>
      </c>
      <c r="I26" s="78">
        <f>'应聘报名表（个人填写）'!I26</f>
        <v>0</v>
      </c>
      <c r="J26" s="94" t="str">
        <f t="shared" ref="J26" si="7">IF(B26=0,"",IF(J27="",B26&amp;"  "&amp;C26&amp;"（"&amp;D26&amp;"）"&amp;"  "&amp;E26,B26&amp;"  "&amp;C26&amp;"（"&amp;D26&amp;"）"&amp;"  "&amp;E26&amp;CHAR(10)))</f>
        <v/>
      </c>
      <c r="K26" s="83"/>
    </row>
    <row r="27" ht="47.45" customHeight="1" spans="1:11">
      <c r="A27" s="50">
        <v>4</v>
      </c>
      <c r="B27" s="44">
        <f>'应聘报名表（个人填写）'!B27</f>
        <v>0</v>
      </c>
      <c r="C27" s="44">
        <f>'应聘报名表（个人填写）'!C27</f>
        <v>0</v>
      </c>
      <c r="D27" s="44">
        <f>'应聘报名表（个人填写）'!D27</f>
        <v>0</v>
      </c>
      <c r="E27" s="44">
        <f>'应聘报名表（个人填写）'!E27</f>
        <v>0</v>
      </c>
      <c r="F27" s="78">
        <f>'应聘报名表（个人填写）'!F27:G27</f>
        <v>0</v>
      </c>
      <c r="G27" s="79"/>
      <c r="H27" s="44">
        <f>'应聘报名表（个人填写）'!H27</f>
        <v>0</v>
      </c>
      <c r="I27" s="78">
        <f>'应聘报名表（个人填写）'!I27</f>
        <v>0</v>
      </c>
      <c r="J27" s="94" t="str">
        <f t="shared" ref="J27:J28" si="8">IF(B27=0,"",IF(J28="",B27&amp;"  "&amp;C27&amp;"（"&amp;D27&amp;"）"&amp;"  "&amp;E27,B27&amp;"  "&amp;C27&amp;"（"&amp;D27&amp;"）"&amp;"  "&amp;E27&amp;CHAR(10)))</f>
        <v/>
      </c>
      <c r="K27" s="83"/>
    </row>
    <row r="28" ht="47.45" customHeight="1" spans="1:11">
      <c r="A28" s="50">
        <v>5</v>
      </c>
      <c r="B28" s="44">
        <f>'应聘报名表（个人填写）'!B28</f>
        <v>0</v>
      </c>
      <c r="C28" s="44">
        <f>'应聘报名表（个人填写）'!C28</f>
        <v>0</v>
      </c>
      <c r="D28" s="44">
        <f>'应聘报名表（个人填写）'!D28</f>
        <v>0</v>
      </c>
      <c r="E28" s="44">
        <f>'应聘报名表（个人填写）'!E28</f>
        <v>0</v>
      </c>
      <c r="F28" s="78">
        <f>'应聘报名表（个人填写）'!F28:G28</f>
        <v>0</v>
      </c>
      <c r="G28" s="79"/>
      <c r="H28" s="44">
        <f>'应聘报名表（个人填写）'!H28</f>
        <v>0</v>
      </c>
      <c r="I28" s="78">
        <f>'应聘报名表（个人填写）'!I28</f>
        <v>0</v>
      </c>
      <c r="J28" s="94" t="str">
        <f t="shared" si="8"/>
        <v/>
      </c>
      <c r="K28" s="83"/>
    </row>
    <row r="29" ht="47.45" customHeight="1" spans="1:11">
      <c r="A29" s="50">
        <v>6</v>
      </c>
      <c r="B29" s="44">
        <f>'应聘报名表（个人填写）'!B29</f>
        <v>0</v>
      </c>
      <c r="C29" s="44">
        <f>'应聘报名表（个人填写）'!C29</f>
        <v>0</v>
      </c>
      <c r="D29" s="44">
        <f>'应聘报名表（个人填写）'!D29</f>
        <v>0</v>
      </c>
      <c r="E29" s="44">
        <f>'应聘报名表（个人填写）'!E29</f>
        <v>0</v>
      </c>
      <c r="F29" s="78">
        <f>'应聘报名表（个人填写）'!F29:G29</f>
        <v>0</v>
      </c>
      <c r="G29" s="79"/>
      <c r="H29" s="44">
        <f>'应聘报名表（个人填写）'!H29</f>
        <v>0</v>
      </c>
      <c r="I29" s="78">
        <f>'应聘报名表（个人填写）'!I29</f>
        <v>0</v>
      </c>
      <c r="J29" s="94" t="str">
        <f>IF(B29=0,"",IF(#REF!="",B29&amp;"  "&amp;C29&amp;"（"&amp;D29&amp;"）"&amp;"  "&amp;E29,B29&amp;"  "&amp;C29&amp;"（"&amp;D29&amp;"）"&amp;"  "&amp;E29&amp;CHAR(10)))</f>
        <v/>
      </c>
      <c r="K29" s="83"/>
    </row>
    <row r="30" ht="43.15" customHeight="1" spans="1:9">
      <c r="A30" s="35" t="s">
        <v>100</v>
      </c>
      <c r="B30" s="36"/>
      <c r="C30" s="36"/>
      <c r="D30" s="36"/>
      <c r="E30" s="36"/>
      <c r="F30" s="36"/>
      <c r="G30" s="36"/>
      <c r="H30" s="36"/>
      <c r="I30" s="89"/>
    </row>
    <row r="31" ht="33" customHeight="1" spans="1:11">
      <c r="A31" s="52" t="s">
        <v>38</v>
      </c>
      <c r="B31" s="43" t="s">
        <v>46</v>
      </c>
      <c r="C31" s="53" t="s">
        <v>47</v>
      </c>
      <c r="D31" s="54"/>
      <c r="E31" s="43" t="s">
        <v>48</v>
      </c>
      <c r="F31" s="53" t="s">
        <v>49</v>
      </c>
      <c r="G31" s="74"/>
      <c r="H31" s="74"/>
      <c r="I31" s="74"/>
      <c r="J31" s="94" t="s">
        <v>101</v>
      </c>
      <c r="K31" s="96" t="s">
        <v>76</v>
      </c>
    </row>
    <row r="32" ht="38.45" customHeight="1" spans="1:11">
      <c r="A32" s="50">
        <v>1</v>
      </c>
      <c r="B32" s="55">
        <f>'应聘报名表（个人填写）'!B32</f>
        <v>0</v>
      </c>
      <c r="C32" s="30">
        <f>'应聘报名表（个人填写）'!C32:D32</f>
        <v>0</v>
      </c>
      <c r="D32" s="32"/>
      <c r="E32" s="55">
        <f>'应聘报名表（个人填写）'!E32</f>
        <v>0</v>
      </c>
      <c r="F32" s="30">
        <f>'应聘报名表（个人填写）'!F32:I32</f>
        <v>0</v>
      </c>
      <c r="G32" s="31"/>
      <c r="H32" s="31"/>
      <c r="I32" s="31"/>
      <c r="J32" s="94" t="str">
        <f>IF(B32=0,"",IF(J33="",B32&amp;"  "&amp;C32&amp;"（"&amp;E32&amp;"）",B32&amp;"  "&amp;C32&amp;" "&amp;"（"&amp;E32&amp;"）"&amp;CHAR(10)))</f>
        <v/>
      </c>
      <c r="K32" s="83" t="str">
        <f>J32&amp;J33&amp;J34&amp;J35&amp;J36&amp;J37</f>
        <v/>
      </c>
    </row>
    <row r="33" ht="38.45" customHeight="1" spans="1:11">
      <c r="A33" s="50">
        <v>2</v>
      </c>
      <c r="B33" s="55">
        <f>'应聘报名表（个人填写）'!B33</f>
        <v>0</v>
      </c>
      <c r="C33" s="30">
        <f>'应聘报名表（个人填写）'!C33:D33</f>
        <v>0</v>
      </c>
      <c r="D33" s="32"/>
      <c r="E33" s="55">
        <f>'应聘报名表（个人填写）'!E33</f>
        <v>0</v>
      </c>
      <c r="F33" s="30">
        <f>'应聘报名表（个人填写）'!F33:I33</f>
        <v>0</v>
      </c>
      <c r="G33" s="31"/>
      <c r="H33" s="31"/>
      <c r="I33" s="31"/>
      <c r="J33" s="94" t="str">
        <f t="shared" ref="J33" si="9">IF(B33=0,"",IF(J34="",B33&amp;"  "&amp;C33&amp;"（"&amp;E33&amp;"）",B33&amp;"  "&amp;C33&amp;" "&amp;"（"&amp;E33&amp;"）"&amp;CHAR(10)))</f>
        <v/>
      </c>
      <c r="K33" s="83"/>
    </row>
    <row r="34" ht="38.45" customHeight="1" spans="1:11">
      <c r="A34" s="50">
        <v>3</v>
      </c>
      <c r="B34" s="55">
        <f>'应聘报名表（个人填写）'!B34</f>
        <v>0</v>
      </c>
      <c r="C34" s="30">
        <f>'应聘报名表（个人填写）'!C34:D34</f>
        <v>0</v>
      </c>
      <c r="D34" s="32"/>
      <c r="E34" s="55">
        <f>'应聘报名表（个人填写）'!E34</f>
        <v>0</v>
      </c>
      <c r="F34" s="30">
        <f>'应聘报名表（个人填写）'!F34:I34</f>
        <v>0</v>
      </c>
      <c r="G34" s="31"/>
      <c r="H34" s="31"/>
      <c r="I34" s="31"/>
      <c r="J34" s="94" t="str">
        <f t="shared" ref="J34" si="10">IF(B34=0,"",IF(J35="",B34&amp;"  "&amp;C34&amp;"（"&amp;E34&amp;"）",B34&amp;"  "&amp;C34&amp;" "&amp;"（"&amp;E34&amp;"）"&amp;CHAR(10)))</f>
        <v/>
      </c>
      <c r="K34" s="83"/>
    </row>
    <row r="35" ht="38.45" customHeight="1" spans="1:11">
      <c r="A35" s="50">
        <v>4</v>
      </c>
      <c r="B35" s="55">
        <f>'应聘报名表（个人填写）'!B35</f>
        <v>0</v>
      </c>
      <c r="C35" s="30">
        <f>'应聘报名表（个人填写）'!C35:D35</f>
        <v>0</v>
      </c>
      <c r="D35" s="32"/>
      <c r="E35" s="55">
        <f>'应聘报名表（个人填写）'!E35</f>
        <v>0</v>
      </c>
      <c r="F35" s="30">
        <f>'应聘报名表（个人填写）'!F35:I35</f>
        <v>0</v>
      </c>
      <c r="G35" s="31"/>
      <c r="H35" s="31"/>
      <c r="I35" s="31"/>
      <c r="J35" s="94" t="str">
        <f t="shared" ref="J35:J36" si="11">IF(B35=0,"",IF(J36="",B35&amp;"  "&amp;C35&amp;"（"&amp;E35&amp;"）",B35&amp;"  "&amp;C35&amp;" "&amp;"（"&amp;E35&amp;"）"&amp;CHAR(10)))</f>
        <v/>
      </c>
      <c r="K35" s="83"/>
    </row>
    <row r="36" ht="38.45" customHeight="1" spans="1:11">
      <c r="A36" s="50">
        <v>5</v>
      </c>
      <c r="B36" s="55">
        <f>'应聘报名表（个人填写）'!B36</f>
        <v>0</v>
      </c>
      <c r="C36" s="30">
        <f>'应聘报名表（个人填写）'!C36:D36</f>
        <v>0</v>
      </c>
      <c r="D36" s="32"/>
      <c r="E36" s="55">
        <f>'应聘报名表（个人填写）'!E36</f>
        <v>0</v>
      </c>
      <c r="F36" s="30">
        <f>'应聘报名表（个人填写）'!F36:I36</f>
        <v>0</v>
      </c>
      <c r="G36" s="31"/>
      <c r="H36" s="31"/>
      <c r="I36" s="31"/>
      <c r="J36" s="94" t="str">
        <f t="shared" si="11"/>
        <v/>
      </c>
      <c r="K36" s="83"/>
    </row>
    <row r="37" ht="38.45" customHeight="1" spans="1:11">
      <c r="A37" s="50">
        <v>6</v>
      </c>
      <c r="B37" s="55">
        <f>'应聘报名表（个人填写）'!B37</f>
        <v>0</v>
      </c>
      <c r="C37" s="30">
        <f>'应聘报名表（个人填写）'!C37:D37</f>
        <v>0</v>
      </c>
      <c r="D37" s="32"/>
      <c r="E37" s="55">
        <f>'应聘报名表（个人填写）'!E37</f>
        <v>0</v>
      </c>
      <c r="F37" s="30">
        <f>'应聘报名表（个人填写）'!F37:I37</f>
        <v>0</v>
      </c>
      <c r="G37" s="31"/>
      <c r="H37" s="31"/>
      <c r="I37" s="31"/>
      <c r="J37" s="94" t="str">
        <f>IF(B37=0,"",IF(#REF!="",B37&amp;"  "&amp;C37&amp;"（"&amp;E37&amp;"）",B37&amp;"  "&amp;C37&amp;" "&amp;"（"&amp;E37&amp;"）"&amp;CHAR(10)))</f>
        <v/>
      </c>
      <c r="K37" s="83"/>
    </row>
    <row r="38" ht="35.45" customHeight="1" spans="1:9">
      <c r="A38" s="35" t="s">
        <v>50</v>
      </c>
      <c r="B38" s="36"/>
      <c r="C38" s="36"/>
      <c r="D38" s="36"/>
      <c r="E38" s="36"/>
      <c r="F38" s="36"/>
      <c r="G38" s="36"/>
      <c r="H38" s="36"/>
      <c r="I38" s="89"/>
    </row>
    <row r="39" ht="30" customHeight="1" spans="1:11">
      <c r="A39" s="24" t="s">
        <v>51</v>
      </c>
      <c r="B39" s="26"/>
      <c r="C39" s="26" t="s">
        <v>52</v>
      </c>
      <c r="D39" s="26"/>
      <c r="E39" s="53" t="s">
        <v>102</v>
      </c>
      <c r="F39" s="74"/>
      <c r="G39" s="74"/>
      <c r="H39" s="74"/>
      <c r="I39" s="74"/>
      <c r="J39" s="94" t="s">
        <v>103</v>
      </c>
      <c r="K39" s="96" t="s">
        <v>77</v>
      </c>
    </row>
    <row r="40" ht="22.15" customHeight="1" spans="1:11">
      <c r="A40" s="24" t="str">
        <f>'应聘报名表（个人填写）'!A40:B40</f>
        <v>2023年</v>
      </c>
      <c r="B40" s="26"/>
      <c r="C40" s="28">
        <f>'应聘报名表（个人填写）'!C40:D40</f>
        <v>0</v>
      </c>
      <c r="D40" s="28"/>
      <c r="E40" s="30">
        <f>'应聘报名表（个人填写）'!E40:I40</f>
        <v>0</v>
      </c>
      <c r="F40" s="31"/>
      <c r="G40" s="31"/>
      <c r="H40" s="31"/>
      <c r="I40" s="31"/>
      <c r="J40" s="94" t="str">
        <f>IF(E40=0,"",IF(J41="",A40&amp;"  "&amp;E40,A40&amp;"  "&amp;E40&amp;CHAR(10)))</f>
        <v/>
      </c>
      <c r="K40" s="97" t="str">
        <f>J40&amp;J41&amp;J42&amp;J43&amp;J44</f>
        <v/>
      </c>
    </row>
    <row r="41" ht="22.15" customHeight="1" spans="1:11">
      <c r="A41" s="24" t="str">
        <f>'应聘报名表（个人填写）'!A41:B41</f>
        <v>2022年</v>
      </c>
      <c r="B41" s="26"/>
      <c r="C41" s="28">
        <f>'应聘报名表（个人填写）'!C41:D41</f>
        <v>0</v>
      </c>
      <c r="D41" s="28"/>
      <c r="E41" s="30">
        <f>'应聘报名表（个人填写）'!E41:I41</f>
        <v>0</v>
      </c>
      <c r="F41" s="31"/>
      <c r="G41" s="31"/>
      <c r="H41" s="31"/>
      <c r="I41" s="31"/>
      <c r="J41" s="94" t="str">
        <f t="shared" ref="J41:J44" si="12">IF(E41=0,"",IF(J42="",A41&amp;"  "&amp;E41,A41&amp;"  "&amp;E41&amp;CHAR(10)))</f>
        <v/>
      </c>
      <c r="K41" s="98"/>
    </row>
    <row r="42" ht="22.15" customHeight="1" spans="1:11">
      <c r="A42" s="24" t="str">
        <f>'应聘报名表（个人填写）'!A42:B42</f>
        <v>2021年</v>
      </c>
      <c r="B42" s="26"/>
      <c r="C42" s="28">
        <f>'应聘报名表（个人填写）'!C42:D42</f>
        <v>0</v>
      </c>
      <c r="D42" s="28"/>
      <c r="E42" s="30">
        <f>'应聘报名表（个人填写）'!E42:I42</f>
        <v>0</v>
      </c>
      <c r="F42" s="31"/>
      <c r="G42" s="31"/>
      <c r="H42" s="31"/>
      <c r="I42" s="31"/>
      <c r="J42" s="94" t="str">
        <f t="shared" si="12"/>
        <v/>
      </c>
      <c r="K42" s="98"/>
    </row>
    <row r="43" ht="22.15" customHeight="1" spans="1:11">
      <c r="A43" s="24" t="str">
        <f>'应聘报名表（个人填写）'!A43:B43</f>
        <v>2020年</v>
      </c>
      <c r="B43" s="26"/>
      <c r="C43" s="28">
        <f>'应聘报名表（个人填写）'!C43:D43</f>
        <v>0</v>
      </c>
      <c r="D43" s="28"/>
      <c r="E43" s="30">
        <f>'应聘报名表（个人填写）'!E43:I43</f>
        <v>0</v>
      </c>
      <c r="F43" s="31"/>
      <c r="G43" s="31"/>
      <c r="H43" s="31"/>
      <c r="I43" s="31"/>
      <c r="J43" s="94" t="str">
        <f t="shared" si="12"/>
        <v/>
      </c>
      <c r="K43" s="98"/>
    </row>
    <row r="44" ht="22.15" customHeight="1" spans="1:11">
      <c r="A44" s="24" t="str">
        <f>'应聘报名表（个人填写）'!A44:B44</f>
        <v>2019年</v>
      </c>
      <c r="B44" s="26"/>
      <c r="C44" s="56">
        <f>'应聘报名表（个人填写）'!C44:D44</f>
        <v>0</v>
      </c>
      <c r="D44" s="56"/>
      <c r="E44" s="76">
        <f>'应聘报名表（个人填写）'!E44:I44</f>
        <v>0</v>
      </c>
      <c r="F44" s="77"/>
      <c r="G44" s="77"/>
      <c r="H44" s="77"/>
      <c r="I44" s="77"/>
      <c r="J44" s="94" t="str">
        <f t="shared" si="12"/>
        <v/>
      </c>
      <c r="K44" s="99"/>
    </row>
    <row r="45" ht="30" customHeight="1" spans="1:9">
      <c r="A45" s="41" t="s">
        <v>104</v>
      </c>
      <c r="B45" s="42"/>
      <c r="C45" s="42"/>
      <c r="D45" s="42"/>
      <c r="E45" s="42"/>
      <c r="F45" s="42"/>
      <c r="G45" s="42"/>
      <c r="H45" s="42"/>
      <c r="I45" s="91"/>
    </row>
    <row r="46" ht="30" customHeight="1" spans="1:11">
      <c r="A46" s="24" t="s">
        <v>60</v>
      </c>
      <c r="B46" s="26" t="s">
        <v>6</v>
      </c>
      <c r="C46" s="26" t="s">
        <v>61</v>
      </c>
      <c r="D46" s="26" t="s">
        <v>13</v>
      </c>
      <c r="E46" s="26"/>
      <c r="F46" s="26" t="s">
        <v>62</v>
      </c>
      <c r="G46" s="26"/>
      <c r="H46" s="26"/>
      <c r="I46" s="53"/>
      <c r="J46" s="94" t="s">
        <v>105</v>
      </c>
      <c r="K46" s="94" t="s">
        <v>79</v>
      </c>
    </row>
    <row r="47" ht="30" customHeight="1" spans="1:11">
      <c r="A47" s="57">
        <f>'应聘报名表（个人填写）'!A47</f>
        <v>0</v>
      </c>
      <c r="B47" s="25">
        <f>'应聘报名表（个人填写）'!B47</f>
        <v>0</v>
      </c>
      <c r="C47" s="58">
        <f>'应聘报名表（个人填写）'!C47</f>
        <v>0</v>
      </c>
      <c r="D47" s="28">
        <f>'应聘报名表（个人填写）'!D47:E47</f>
        <v>0</v>
      </c>
      <c r="E47" s="28"/>
      <c r="F47" s="25">
        <f>'应聘报名表（个人填写）'!F47:I47</f>
        <v>0</v>
      </c>
      <c r="G47" s="25"/>
      <c r="H47" s="25"/>
      <c r="I47" s="30"/>
      <c r="J47" s="94" t="str">
        <f>IF(A47=0,"",IF(J48="",A47&amp;" "&amp;B47&amp;"："&amp;F47,A47&amp;" "&amp;B47&amp;"："&amp;F47&amp;CHAR(10)))</f>
        <v/>
      </c>
      <c r="K47" s="83" t="str">
        <f>J47&amp;J48&amp;J49&amp;J50&amp;J51</f>
        <v/>
      </c>
    </row>
    <row r="48" ht="30" customHeight="1" spans="1:11">
      <c r="A48" s="57">
        <f>'应聘报名表（个人填写）'!A48</f>
        <v>0</v>
      </c>
      <c r="B48" s="25">
        <f>'应聘报名表（个人填写）'!B48</f>
        <v>0</v>
      </c>
      <c r="C48" s="58">
        <f>'应聘报名表（个人填写）'!C48</f>
        <v>0</v>
      </c>
      <c r="D48" s="28">
        <f>'应聘报名表（个人填写）'!D48:E48</f>
        <v>0</v>
      </c>
      <c r="E48" s="28"/>
      <c r="F48" s="25">
        <f>'应聘报名表（个人填写）'!F48:I48</f>
        <v>0</v>
      </c>
      <c r="G48" s="25"/>
      <c r="H48" s="25"/>
      <c r="I48" s="30"/>
      <c r="J48" s="94" t="str">
        <f t="shared" ref="J48:J50" si="13">IF(A48=0,"",IF(J49="",A48&amp;" "&amp;B48&amp;"："&amp;F48,A48&amp;" "&amp;B48&amp;"："&amp;F48&amp;CHAR(10)))</f>
        <v/>
      </c>
      <c r="K48" s="83"/>
    </row>
    <row r="49" ht="30" customHeight="1" spans="1:11">
      <c r="A49" s="57">
        <f>'应聘报名表（个人填写）'!A49</f>
        <v>0</v>
      </c>
      <c r="B49" s="25">
        <f>'应聘报名表（个人填写）'!B49</f>
        <v>0</v>
      </c>
      <c r="C49" s="58">
        <f>'应聘报名表（个人填写）'!C49</f>
        <v>0</v>
      </c>
      <c r="D49" s="28">
        <f>'应聘报名表（个人填写）'!D49:E49</f>
        <v>0</v>
      </c>
      <c r="E49" s="28"/>
      <c r="F49" s="25">
        <f>'应聘报名表（个人填写）'!F49:I49</f>
        <v>0</v>
      </c>
      <c r="G49" s="25"/>
      <c r="H49" s="25"/>
      <c r="I49" s="30"/>
      <c r="J49" s="94" t="str">
        <f t="shared" si="13"/>
        <v/>
      </c>
      <c r="K49" s="83"/>
    </row>
    <row r="50" ht="30" customHeight="1" spans="1:11">
      <c r="A50" s="57">
        <f>'应聘报名表（个人填写）'!A50</f>
        <v>0</v>
      </c>
      <c r="B50" s="25">
        <f>'应聘报名表（个人填写）'!B50</f>
        <v>0</v>
      </c>
      <c r="C50" s="58">
        <f>'应聘报名表（个人填写）'!C50</f>
        <v>0</v>
      </c>
      <c r="D50" s="28">
        <f>'应聘报名表（个人填写）'!D50:E50</f>
        <v>0</v>
      </c>
      <c r="E50" s="28"/>
      <c r="F50" s="25">
        <f>'应聘报名表（个人填写）'!F50:I50</f>
        <v>0</v>
      </c>
      <c r="G50" s="25"/>
      <c r="H50" s="25"/>
      <c r="I50" s="30"/>
      <c r="J50" s="94" t="str">
        <f t="shared" si="13"/>
        <v/>
      </c>
      <c r="K50" s="83"/>
    </row>
    <row r="51" ht="30" customHeight="1" spans="1:11">
      <c r="A51" s="57">
        <f>'应聘报名表（个人填写）'!A51</f>
        <v>0</v>
      </c>
      <c r="B51" s="25">
        <f>'应聘报名表（个人填写）'!B51</f>
        <v>0</v>
      </c>
      <c r="C51" s="58">
        <f>'应聘报名表（个人填写）'!C51</f>
        <v>0</v>
      </c>
      <c r="D51" s="28">
        <f>'应聘报名表（个人填写）'!D51:E51</f>
        <v>0</v>
      </c>
      <c r="E51" s="28"/>
      <c r="F51" s="25">
        <f>'应聘报名表（个人填写）'!F51:I51</f>
        <v>0</v>
      </c>
      <c r="G51" s="25"/>
      <c r="H51" s="25"/>
      <c r="I51" s="30"/>
      <c r="J51" s="94" t="str">
        <f>IF(A51=0,"",IF(#REF!="",A51&amp;" "&amp;B51&amp;"："&amp;F51,A51&amp;" "&amp;B51&amp;"："&amp;F51&amp;CHAR(10)))</f>
        <v/>
      </c>
      <c r="K51" s="83"/>
    </row>
    <row r="52" ht="30" customHeight="1" spans="1:9">
      <c r="A52" s="35" t="s">
        <v>63</v>
      </c>
      <c r="B52" s="36"/>
      <c r="C52" s="36"/>
      <c r="D52" s="36"/>
      <c r="E52" s="36"/>
      <c r="F52" s="36"/>
      <c r="G52" s="36"/>
      <c r="H52" s="36"/>
      <c r="I52" s="89"/>
    </row>
    <row r="53" ht="30" customHeight="1" spans="1:9">
      <c r="A53" s="24" t="s">
        <v>64</v>
      </c>
      <c r="B53" s="26"/>
      <c r="C53" s="26"/>
      <c r="D53" s="26"/>
      <c r="E53" s="26"/>
      <c r="F53" s="26" t="s">
        <v>65</v>
      </c>
      <c r="G53" s="26"/>
      <c r="H53" s="26"/>
      <c r="I53" s="100"/>
    </row>
    <row r="54" ht="99" customHeight="1" spans="1:9">
      <c r="A54" s="59">
        <f>'应聘报名表（个人填写）'!A54:E54</f>
        <v>0</v>
      </c>
      <c r="B54" s="60"/>
      <c r="C54" s="60"/>
      <c r="D54" s="60"/>
      <c r="E54" s="80"/>
      <c r="F54" s="81">
        <f>'应聘报名表（个人填写）'!F54:I54</f>
        <v>0</v>
      </c>
      <c r="G54" s="60"/>
      <c r="H54" s="60"/>
      <c r="I54" s="101"/>
    </row>
    <row r="55" ht="115.9" customHeight="1" spans="1:9">
      <c r="A55" s="61" t="s">
        <v>106</v>
      </c>
      <c r="B55" s="61"/>
      <c r="C55" s="61"/>
      <c r="D55" s="61"/>
      <c r="E55" s="61"/>
      <c r="F55" s="61"/>
      <c r="G55" s="61"/>
      <c r="H55" s="61"/>
      <c r="I55" s="61"/>
    </row>
  </sheetData>
  <sheetProtection formatCells="0" formatColumns="0" formatRows="0" insertRows="0" insertColumns="0" sort="0" autoFilter="0" pivotTables="0"/>
  <mergeCells count="101">
    <mergeCell ref="A1:I1"/>
    <mergeCell ref="A2:B2"/>
    <mergeCell ref="C2:D2"/>
    <mergeCell ref="F2:G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A30:I30"/>
    <mergeCell ref="C31:D31"/>
    <mergeCell ref="F31:I31"/>
    <mergeCell ref="C32:D32"/>
    <mergeCell ref="F32:I32"/>
    <mergeCell ref="C33:D33"/>
    <mergeCell ref="F33:I33"/>
    <mergeCell ref="C34:D34"/>
    <mergeCell ref="F34:I34"/>
    <mergeCell ref="C35:D35"/>
    <mergeCell ref="F35:I35"/>
    <mergeCell ref="C36:D36"/>
    <mergeCell ref="F36:I36"/>
    <mergeCell ref="C37:D37"/>
    <mergeCell ref="F37:I37"/>
    <mergeCell ref="A38:I38"/>
    <mergeCell ref="A39:B39"/>
    <mergeCell ref="C39:D39"/>
    <mergeCell ref="E39:I39"/>
    <mergeCell ref="A40:B40"/>
    <mergeCell ref="C40:D40"/>
    <mergeCell ref="E40:I40"/>
    <mergeCell ref="A41:B41"/>
    <mergeCell ref="C41:D41"/>
    <mergeCell ref="E41:I41"/>
    <mergeCell ref="A42:B42"/>
    <mergeCell ref="C42:D42"/>
    <mergeCell ref="E42:I42"/>
    <mergeCell ref="A43:B43"/>
    <mergeCell ref="C43:D43"/>
    <mergeCell ref="E43:I43"/>
    <mergeCell ref="A44:B44"/>
    <mergeCell ref="C44:D44"/>
    <mergeCell ref="E44:I44"/>
    <mergeCell ref="A45:I45"/>
    <mergeCell ref="D46:E46"/>
    <mergeCell ref="F46:I46"/>
    <mergeCell ref="D47:E47"/>
    <mergeCell ref="F47:I47"/>
    <mergeCell ref="D48:E48"/>
    <mergeCell ref="F48:I48"/>
    <mergeCell ref="D49:E49"/>
    <mergeCell ref="F49:I49"/>
    <mergeCell ref="D50:E50"/>
    <mergeCell ref="F50:I50"/>
    <mergeCell ref="D51:E51"/>
    <mergeCell ref="F51:I51"/>
    <mergeCell ref="A52:I52"/>
    <mergeCell ref="A53:E53"/>
    <mergeCell ref="F53:I53"/>
    <mergeCell ref="A54:E54"/>
    <mergeCell ref="F54:I54"/>
    <mergeCell ref="A55:I55"/>
    <mergeCell ref="A15:A17"/>
    <mergeCell ref="A19:A21"/>
    <mergeCell ref="K24:K29"/>
    <mergeCell ref="K32:K37"/>
    <mergeCell ref="K40:K44"/>
    <mergeCell ref="K47:K51"/>
    <mergeCell ref="M15:M17"/>
    <mergeCell ref="M19:M21"/>
    <mergeCell ref="H4:I8"/>
  </mergeCells>
  <dataValidations count="1">
    <dataValidation allowBlank="1" showInputMessage="1" showErrorMessage="1" sqref="C2:D2 F2:G2"/>
  </dataValidation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workbookViewId="0">
      <selection activeCell="AA3" sqref="AA3"/>
    </sheetView>
  </sheetViews>
  <sheetFormatPr defaultColWidth="9" defaultRowHeight="14.4" outlineLevelRow="2"/>
  <cols>
    <col min="1" max="1" width="4.5" style="3" customWidth="1"/>
    <col min="2" max="2" width="15.6296296296296" style="3" customWidth="1"/>
    <col min="3" max="3" width="10.1203703703704" style="3" customWidth="1"/>
    <col min="4" max="4" width="8" style="3" customWidth="1"/>
    <col min="5" max="5" width="18.3703703703704" style="4" customWidth="1"/>
    <col min="6" max="6" width="5.5" style="3" customWidth="1"/>
    <col min="7" max="8" width="10.5" style="3" customWidth="1"/>
    <col min="9" max="9" width="22" style="5" customWidth="1"/>
    <col min="10" max="10" width="17.8796296296296" style="5" customWidth="1"/>
    <col min="11" max="11" width="27.1203703703704" style="4" customWidth="1"/>
    <col min="12" max="12" width="14.25" style="3" customWidth="1"/>
    <col min="13" max="13" width="64.6296296296296" style="3" customWidth="1"/>
    <col min="14" max="14" width="55" style="1" customWidth="1"/>
    <col min="15" max="15" width="18.8796296296296" style="1" customWidth="1"/>
    <col min="16" max="16" width="10.6296296296296" style="6" customWidth="1"/>
    <col min="17" max="17" width="10.25" style="6" customWidth="1"/>
    <col min="18" max="18" width="7.5" style="6" customWidth="1"/>
    <col min="19" max="19" width="12.25" style="3" customWidth="1"/>
    <col min="20" max="20" width="16.3703703703704" style="3" customWidth="1"/>
    <col min="21" max="21" width="14.3703703703704" style="3" customWidth="1"/>
    <col min="22" max="22" width="25.5" style="3" customWidth="1"/>
    <col min="23" max="23" width="60.5" style="3" customWidth="1"/>
    <col min="24" max="24" width="63.25" style="3" customWidth="1"/>
    <col min="25" max="25" width="38.1203703703704" style="6" customWidth="1"/>
    <col min="26" max="26" width="28.5" style="3" customWidth="1"/>
    <col min="27" max="27" width="37.1203703703704" style="5" customWidth="1"/>
    <col min="28" max="16384" width="9" style="3"/>
  </cols>
  <sheetData>
    <row r="1" ht="21.6" customHeight="1" spans="1:27">
      <c r="A1" s="7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38</v>
      </c>
      <c r="B2" s="8" t="s">
        <v>3</v>
      </c>
      <c r="C2" s="9" t="s">
        <v>4</v>
      </c>
      <c r="D2" s="8" t="s">
        <v>6</v>
      </c>
      <c r="E2" s="8" t="s">
        <v>68</v>
      </c>
      <c r="F2" s="8" t="s">
        <v>7</v>
      </c>
      <c r="G2" s="8" t="s">
        <v>13</v>
      </c>
      <c r="H2" s="8" t="s">
        <v>14</v>
      </c>
      <c r="I2" s="9" t="s">
        <v>12</v>
      </c>
      <c r="J2" s="9" t="s">
        <v>22</v>
      </c>
      <c r="K2" s="11" t="s">
        <v>23</v>
      </c>
      <c r="L2" s="8" t="s">
        <v>69</v>
      </c>
      <c r="M2" s="14" t="s">
        <v>29</v>
      </c>
      <c r="N2" s="14" t="s">
        <v>36</v>
      </c>
      <c r="O2" s="15" t="s">
        <v>107</v>
      </c>
      <c r="P2" s="8" t="s">
        <v>15</v>
      </c>
      <c r="Q2" s="8" t="s">
        <v>70</v>
      </c>
      <c r="R2" s="8" t="s">
        <v>19</v>
      </c>
      <c r="S2" s="8" t="s">
        <v>71</v>
      </c>
      <c r="T2" s="8" t="s">
        <v>72</v>
      </c>
      <c r="U2" s="8" t="s">
        <v>73</v>
      </c>
      <c r="V2" s="8" t="s">
        <v>74</v>
      </c>
      <c r="W2" s="8" t="s">
        <v>75</v>
      </c>
      <c r="X2" s="8" t="s">
        <v>76</v>
      </c>
      <c r="Y2" s="8" t="s">
        <v>77</v>
      </c>
      <c r="Z2" s="8" t="s">
        <v>78</v>
      </c>
      <c r="AA2" s="9" t="s">
        <v>79</v>
      </c>
    </row>
    <row r="3" s="2" customFormat="1" ht="197.45" customHeight="1" spans="1:27">
      <c r="A3" s="10"/>
      <c r="B3" s="10" t="e">
        <f>VLOOKUP($B$2,'信息转置专用（请勿删除）'!$A$2:$E$2,4,0)</f>
        <v>#N/A</v>
      </c>
      <c r="C3" s="10" t="e">
        <f>VLOOKUP($C$2,'信息转置专用（请勿删除）'!$F$2:$I$2,2,0)</f>
        <v>#N/A</v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2" t="str">
        <f>VLOOKUP($I$2,'信息转置专用（请勿删除）'!$E$5:$G$5,2,0)</f>
        <v/>
      </c>
      <c r="J3" s="10" t="str">
        <f>VLOOKUP($J$2,'信息转置专用（请勿删除）'!$A$10:$D$10,2,0)</f>
        <v/>
      </c>
      <c r="K3" s="13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e">
        <f>VLOOKUP($O$2,'信息转置专用（请勿删除）'!$G$9:$I$9,3,0)</f>
        <v>#N/A</v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HLOOKUP($W$2,'信息转置专用（请勿删除）'!$K$23:$K$31,2,0)</f>
        <v/>
      </c>
      <c r="X3" s="16" t="str">
        <f>HLOOKUP($X$2,'信息转置专用（请勿删除）'!$K$31:$K$39,2,0)</f>
        <v/>
      </c>
      <c r="Y3" s="16" t="str">
        <f>HLOOKUP($Y$2,'信息转置专用（请勿删除）'!$K$39:$K$46,2,0)</f>
        <v/>
      </c>
      <c r="Z3" s="10"/>
      <c r="AA3" s="16" t="str">
        <f>HLOOKUP($AA$2,'信息转置专用（请勿删除）'!$K$46:$K$53,2,0)</f>
        <v/>
      </c>
    </row>
  </sheetData>
  <pageMargins left="0.699305555555556" right="0.699305555555556" top="0.75" bottom="0.75" header="0.3" footer="0.3"/>
  <pageSetup paperSize="9" scale="1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自动统计信息（请勿填写）</vt:lpstr>
      <vt:lpstr>信息转置专用（请勿删除）</vt:lpstr>
      <vt:lpstr>自动统计信息（请勿填写）3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彭茗娟</cp:lastModifiedBy>
  <dcterms:created xsi:type="dcterms:W3CDTF">2006-09-16T08:00:00Z</dcterms:created>
  <cp:lastPrinted>2017-11-07T18:03:00Z</cp:lastPrinted>
  <dcterms:modified xsi:type="dcterms:W3CDTF">2024-06-13T10:04:14Z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01EF045666556CB47B536A66F476AD37</vt:lpwstr>
  </property>
</Properties>
</file>